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225" yWindow="0" windowWidth="9750" windowHeight="10845"/>
  </bookViews>
  <sheets>
    <sheet name="Plan1" sheetId="1" r:id="rId1"/>
    <sheet name="Plan2" sheetId="2" r:id="rId2"/>
    <sheet name="Plan3" sheetId="3" r:id="rId3"/>
  </sheets>
  <definedNames>
    <definedName name="_xlnm._FilterDatabase" localSheetId="0" hidden="1">Plan1!$B$1:$B$802</definedName>
  </definedNames>
  <calcPr calcId="125725"/>
</workbook>
</file>

<file path=xl/calcChain.xml><?xml version="1.0" encoding="utf-8"?>
<calcChain xmlns="http://schemas.openxmlformats.org/spreadsheetml/2006/main">
  <c r="H18" i="1"/>
  <c r="F629"/>
  <c r="F630"/>
  <c r="F631"/>
  <c r="F638"/>
  <c r="F633"/>
  <c r="F628"/>
  <c r="F623"/>
  <c r="F624"/>
  <c r="F625"/>
  <c r="F626"/>
  <c r="F622"/>
  <c r="F587"/>
  <c r="F588"/>
  <c r="F589"/>
  <c r="F590"/>
  <c r="F591"/>
  <c r="F592"/>
  <c r="F593"/>
  <c r="F594"/>
  <c r="F595"/>
  <c r="F596"/>
  <c r="F597"/>
  <c r="F598"/>
  <c r="F599"/>
  <c r="F600"/>
  <c r="F601"/>
  <c r="F602"/>
  <c r="F603"/>
  <c r="F604"/>
  <c r="F605"/>
  <c r="F606"/>
  <c r="F607"/>
  <c r="F608"/>
  <c r="F609"/>
  <c r="F610"/>
  <c r="F611"/>
  <c r="F612"/>
  <c r="F613"/>
  <c r="F614"/>
  <c r="F615"/>
  <c r="F616"/>
  <c r="F617"/>
  <c r="F618"/>
  <c r="F619"/>
  <c r="F620"/>
  <c r="F586"/>
  <c r="F574"/>
  <c r="F575"/>
  <c r="F576"/>
  <c r="F577"/>
  <c r="F578"/>
  <c r="F579"/>
  <c r="F580"/>
  <c r="F581"/>
  <c r="F582"/>
  <c r="F583"/>
  <c r="F584"/>
  <c r="F567"/>
  <c r="F568"/>
  <c r="F569"/>
  <c r="F570"/>
  <c r="F571"/>
  <c r="F551"/>
  <c r="F552"/>
  <c r="F553"/>
  <c r="F554"/>
  <c r="F555"/>
  <c r="F556"/>
  <c r="F557"/>
  <c r="F558"/>
  <c r="F559"/>
  <c r="F560"/>
  <c r="F561"/>
  <c r="F562"/>
  <c r="F563"/>
  <c r="F564"/>
  <c r="F573"/>
  <c r="F566"/>
  <c r="F550"/>
  <c r="F506"/>
  <c r="F507"/>
  <c r="F508"/>
  <c r="F509"/>
  <c r="F510"/>
  <c r="F511"/>
  <c r="F512"/>
  <c r="F513"/>
  <c r="F514"/>
  <c r="F515"/>
  <c r="F516"/>
  <c r="F517"/>
  <c r="F518"/>
  <c r="F519"/>
  <c r="F520"/>
  <c r="F521"/>
  <c r="F522"/>
  <c r="F523"/>
  <c r="F524"/>
  <c r="F525"/>
  <c r="F526"/>
  <c r="F527"/>
  <c r="F528"/>
  <c r="F529"/>
  <c r="F530"/>
  <c r="F531"/>
  <c r="F532"/>
  <c r="F533"/>
  <c r="F534"/>
  <c r="F535"/>
  <c r="F536"/>
  <c r="F537"/>
  <c r="F538"/>
  <c r="F539"/>
  <c r="F540"/>
  <c r="F541"/>
  <c r="F542"/>
  <c r="F543"/>
  <c r="F544"/>
  <c r="F545"/>
  <c r="F546"/>
  <c r="F547"/>
  <c r="F505"/>
  <c r="F500"/>
  <c r="F501"/>
  <c r="F502"/>
  <c r="F503"/>
  <c r="F499"/>
  <c r="F493"/>
  <c r="F494"/>
  <c r="F495"/>
  <c r="F496"/>
  <c r="F497"/>
  <c r="F492"/>
  <c r="F485"/>
  <c r="F486"/>
  <c r="F487"/>
  <c r="F488"/>
  <c r="F489"/>
  <c r="F490"/>
  <c r="F479"/>
  <c r="F480"/>
  <c r="F481"/>
  <c r="F482"/>
  <c r="F484"/>
  <c r="F478"/>
  <c r="F406"/>
  <c r="F407"/>
  <c r="F408"/>
  <c r="F409"/>
  <c r="F410"/>
  <c r="F411"/>
  <c r="F412"/>
  <c r="F413"/>
  <c r="F414"/>
  <c r="F415"/>
  <c r="F416"/>
  <c r="F417"/>
  <c r="F418"/>
  <c r="F419"/>
  <c r="F420"/>
  <c r="F421"/>
  <c r="F422"/>
  <c r="F423"/>
  <c r="F424"/>
  <c r="F425"/>
  <c r="F426"/>
  <c r="F427"/>
  <c r="F428"/>
  <c r="F429"/>
  <c r="F430"/>
  <c r="F431"/>
  <c r="F432"/>
  <c r="F433"/>
  <c r="F434"/>
  <c r="F435"/>
  <c r="F436"/>
  <c r="F437"/>
  <c r="F438"/>
  <c r="F439"/>
  <c r="F440"/>
  <c r="F441"/>
  <c r="F442"/>
  <c r="F443"/>
  <c r="F444"/>
  <c r="F445"/>
  <c r="F446"/>
  <c r="F447"/>
  <c r="F448"/>
  <c r="F449"/>
  <c r="F450"/>
  <c r="F451"/>
  <c r="F452"/>
  <c r="F453"/>
  <c r="F454"/>
  <c r="F455"/>
  <c r="F456"/>
  <c r="F457"/>
  <c r="F458"/>
  <c r="F459"/>
  <c r="F460"/>
  <c r="F461"/>
  <c r="F462"/>
  <c r="F463"/>
  <c r="F464"/>
  <c r="F465"/>
  <c r="F466"/>
  <c r="F467"/>
  <c r="F468"/>
  <c r="F469"/>
  <c r="F470"/>
  <c r="F471"/>
  <c r="F472"/>
  <c r="F473"/>
  <c r="F474"/>
  <c r="F475"/>
  <c r="F405"/>
  <c r="F397"/>
  <c r="F398"/>
  <c r="F399"/>
  <c r="F400"/>
  <c r="F401"/>
  <c r="F402"/>
  <c r="F403"/>
  <c r="F392"/>
  <c r="F393"/>
  <c r="F394"/>
  <c r="F383"/>
  <c r="F384"/>
  <c r="F385"/>
  <c r="F386"/>
  <c r="F387"/>
  <c r="F388"/>
  <c r="F389"/>
  <c r="F396"/>
  <c r="H396" s="1"/>
  <c r="F391"/>
  <c r="F382"/>
  <c r="F372"/>
  <c r="F373"/>
  <c r="F374"/>
  <c r="F375"/>
  <c r="F376"/>
  <c r="F377"/>
  <c r="F378"/>
  <c r="F379"/>
  <c r="F380"/>
  <c r="F356"/>
  <c r="F359"/>
  <c r="H359" s="1"/>
  <c r="F360"/>
  <c r="F361"/>
  <c r="H361" s="1"/>
  <c r="F362"/>
  <c r="F363"/>
  <c r="H363" s="1"/>
  <c r="F364"/>
  <c r="F365"/>
  <c r="H365" s="1"/>
  <c r="F366"/>
  <c r="F367"/>
  <c r="H367" s="1"/>
  <c r="F371"/>
  <c r="F369"/>
  <c r="F358"/>
  <c r="F355"/>
  <c r="F352"/>
  <c r="F353"/>
  <c r="F351"/>
  <c r="F349"/>
  <c r="F346"/>
  <c r="F338"/>
  <c r="F339"/>
  <c r="F340"/>
  <c r="F341"/>
  <c r="F342"/>
  <c r="F343"/>
  <c r="F344"/>
  <c r="F337"/>
  <c r="F335"/>
  <c r="H335" s="1"/>
  <c r="F334"/>
  <c r="F327"/>
  <c r="H327" s="1"/>
  <c r="F328"/>
  <c r="F329"/>
  <c r="H329" s="1"/>
  <c r="F330"/>
  <c r="F331"/>
  <c r="H331" s="1"/>
  <c r="F332"/>
  <c r="F326"/>
  <c r="H326" s="1"/>
  <c r="F302"/>
  <c r="H302" s="1"/>
  <c r="F303"/>
  <c r="F304"/>
  <c r="H304" s="1"/>
  <c r="F305"/>
  <c r="F306"/>
  <c r="H306" s="1"/>
  <c r="F307"/>
  <c r="F308"/>
  <c r="H308" s="1"/>
  <c r="F309"/>
  <c r="F310"/>
  <c r="H310" s="1"/>
  <c r="F311"/>
  <c r="F312"/>
  <c r="H312" s="1"/>
  <c r="F313"/>
  <c r="F314"/>
  <c r="H314" s="1"/>
  <c r="F315"/>
  <c r="F316"/>
  <c r="H316" s="1"/>
  <c r="F317"/>
  <c r="F318"/>
  <c r="H318" s="1"/>
  <c r="F319"/>
  <c r="F320"/>
  <c r="H320" s="1"/>
  <c r="F321"/>
  <c r="F322"/>
  <c r="H322" s="1"/>
  <c r="F323"/>
  <c r="F324"/>
  <c r="H324" s="1"/>
  <c r="F301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275"/>
  <c r="F267"/>
  <c r="F268"/>
  <c r="F269"/>
  <c r="F270"/>
  <c r="F271"/>
  <c r="F272"/>
  <c r="F273"/>
  <c r="F266"/>
  <c r="F260"/>
  <c r="F261"/>
  <c r="F262"/>
  <c r="F263"/>
  <c r="F264"/>
  <c r="F259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40"/>
  <c r="F221"/>
  <c r="H221" s="1"/>
  <c r="F222"/>
  <c r="F223"/>
  <c r="H223" s="1"/>
  <c r="F224"/>
  <c r="F225"/>
  <c r="H225" s="1"/>
  <c r="F226"/>
  <c r="F227"/>
  <c r="H227" s="1"/>
  <c r="F228"/>
  <c r="F229"/>
  <c r="H229" s="1"/>
  <c r="F230"/>
  <c r="F231"/>
  <c r="H231" s="1"/>
  <c r="F232"/>
  <c r="F233"/>
  <c r="H233" s="1"/>
  <c r="F234"/>
  <c r="F235"/>
  <c r="H235" s="1"/>
  <c r="F236"/>
  <c r="F237"/>
  <c r="H237" s="1"/>
  <c r="F238"/>
  <c r="F220"/>
  <c r="F212"/>
  <c r="F213"/>
  <c r="F214"/>
  <c r="F215"/>
  <c r="F216"/>
  <c r="F217"/>
  <c r="F218"/>
  <c r="F211"/>
  <c r="F209"/>
  <c r="F206"/>
  <c r="F207"/>
  <c r="F205"/>
  <c r="F203"/>
  <c r="F202"/>
  <c r="H202" s="1"/>
  <c r="F199"/>
  <c r="H199" s="1"/>
  <c r="F200"/>
  <c r="F198"/>
  <c r="F194"/>
  <c r="F195"/>
  <c r="F196"/>
  <c r="F193"/>
  <c r="F186"/>
  <c r="F187"/>
  <c r="F188"/>
  <c r="F189"/>
  <c r="F190"/>
  <c r="F191"/>
  <c r="F185"/>
  <c r="F181"/>
  <c r="F182"/>
  <c r="F180"/>
  <c r="F164"/>
  <c r="F165"/>
  <c r="F166"/>
  <c r="F167"/>
  <c r="F168"/>
  <c r="F169"/>
  <c r="F170"/>
  <c r="F171"/>
  <c r="F172"/>
  <c r="F173"/>
  <c r="F174"/>
  <c r="F175"/>
  <c r="F176"/>
  <c r="F177"/>
  <c r="F178"/>
  <c r="F163"/>
  <c r="F160"/>
  <c r="F161"/>
  <c r="F159"/>
  <c r="F157"/>
  <c r="F156"/>
  <c r="F149"/>
  <c r="F150"/>
  <c r="F151"/>
  <c r="F152"/>
  <c r="F153"/>
  <c r="F154"/>
  <c r="F148"/>
  <c r="F135"/>
  <c r="F136"/>
  <c r="F137"/>
  <c r="F138"/>
  <c r="F139"/>
  <c r="F140"/>
  <c r="F141"/>
  <c r="F142"/>
  <c r="F143"/>
  <c r="F144"/>
  <c r="F145"/>
  <c r="F146"/>
  <c r="F134"/>
  <c r="F130"/>
  <c r="F131"/>
  <c r="F132"/>
  <c r="F129"/>
  <c r="F115"/>
  <c r="F116"/>
  <c r="F117"/>
  <c r="F118"/>
  <c r="F119"/>
  <c r="F120"/>
  <c r="F121"/>
  <c r="F122"/>
  <c r="F123"/>
  <c r="F124"/>
  <c r="F125"/>
  <c r="F126"/>
  <c r="F127"/>
  <c r="F114"/>
  <c r="F109"/>
  <c r="F110"/>
  <c r="F112"/>
  <c r="F108"/>
  <c r="F99"/>
  <c r="F100"/>
  <c r="F101"/>
  <c r="F102"/>
  <c r="F103"/>
  <c r="F104"/>
  <c r="F105"/>
  <c r="F106"/>
  <c r="F98"/>
  <c r="F96"/>
  <c r="F95"/>
  <c r="F83"/>
  <c r="F84"/>
  <c r="F85"/>
  <c r="F86"/>
  <c r="F87"/>
  <c r="F88"/>
  <c r="F89"/>
  <c r="F90"/>
  <c r="F91"/>
  <c r="F92"/>
  <c r="F93"/>
  <c r="F82"/>
  <c r="F73"/>
  <c r="F74"/>
  <c r="F75"/>
  <c r="F76"/>
  <c r="F77"/>
  <c r="F78"/>
  <c r="F79"/>
  <c r="F80"/>
  <c r="F72"/>
  <c r="F70"/>
  <c r="F68"/>
  <c r="F64"/>
  <c r="F65"/>
  <c r="F66"/>
  <c r="F63"/>
  <c r="F61"/>
  <c r="F57"/>
  <c r="F58"/>
  <c r="F59"/>
  <c r="F60"/>
  <c r="F56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12"/>
  <c r="F10"/>
  <c r="H10" s="1"/>
  <c r="F8"/>
  <c r="H8" s="1"/>
  <c r="F9"/>
  <c r="H9" s="1"/>
  <c r="F7"/>
  <c r="H7" s="1"/>
  <c r="H186"/>
  <c r="H187"/>
  <c r="H188"/>
  <c r="H189"/>
  <c r="H190"/>
  <c r="H191"/>
  <c r="H193"/>
  <c r="H194"/>
  <c r="H195"/>
  <c r="H196"/>
  <c r="H198"/>
  <c r="H200"/>
  <c r="H203"/>
  <c r="H205"/>
  <c r="H206"/>
  <c r="H207"/>
  <c r="H209"/>
  <c r="H211"/>
  <c r="H212"/>
  <c r="H213"/>
  <c r="H214"/>
  <c r="H215"/>
  <c r="H216"/>
  <c r="H217"/>
  <c r="H218"/>
  <c r="H220"/>
  <c r="H222"/>
  <c r="H224"/>
  <c r="H226"/>
  <c r="H228"/>
  <c r="H230"/>
  <c r="H232"/>
  <c r="H234"/>
  <c r="H236"/>
  <c r="H238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9"/>
  <c r="H260"/>
  <c r="H261"/>
  <c r="H262"/>
  <c r="H263"/>
  <c r="H264"/>
  <c r="H266"/>
  <c r="H267"/>
  <c r="H268"/>
  <c r="H269"/>
  <c r="H270"/>
  <c r="H271"/>
  <c r="H272"/>
  <c r="H273"/>
  <c r="H275"/>
  <c r="H276"/>
  <c r="H277"/>
  <c r="H278"/>
  <c r="H279"/>
  <c r="H280"/>
  <c r="H281"/>
  <c r="H282"/>
  <c r="H283"/>
  <c r="H284"/>
  <c r="H285"/>
  <c r="H286"/>
  <c r="H287"/>
  <c r="H288"/>
  <c r="H289"/>
  <c r="H290"/>
  <c r="H291"/>
  <c r="H292"/>
  <c r="H293"/>
  <c r="H294"/>
  <c r="H295"/>
  <c r="H296"/>
  <c r="H297"/>
  <c r="H298"/>
  <c r="H299"/>
  <c r="H301"/>
  <c r="H303"/>
  <c r="H305"/>
  <c r="H307"/>
  <c r="H309"/>
  <c r="H311"/>
  <c r="H313"/>
  <c r="H315"/>
  <c r="H317"/>
  <c r="H319"/>
  <c r="H321"/>
  <c r="H323"/>
  <c r="H328"/>
  <c r="H330"/>
  <c r="H332"/>
  <c r="H334"/>
  <c r="H337"/>
  <c r="H338"/>
  <c r="H339"/>
  <c r="H340"/>
  <c r="H341"/>
  <c r="H342"/>
  <c r="H343"/>
  <c r="H344"/>
  <c r="H346"/>
  <c r="H349"/>
  <c r="H351"/>
  <c r="H352"/>
  <c r="H353"/>
  <c r="H355"/>
  <c r="H356"/>
  <c r="H358"/>
  <c r="H360"/>
  <c r="H362"/>
  <c r="H364"/>
  <c r="H366"/>
  <c r="H369"/>
  <c r="H371"/>
  <c r="H372"/>
  <c r="H373"/>
  <c r="H374"/>
  <c r="H375"/>
  <c r="H376"/>
  <c r="H377"/>
  <c r="H378"/>
  <c r="H379"/>
  <c r="H380"/>
  <c r="H382"/>
  <c r="H383"/>
  <c r="H384"/>
  <c r="H385"/>
  <c r="H386"/>
  <c r="H387"/>
  <c r="H388"/>
  <c r="H389"/>
  <c r="H391"/>
  <c r="H392"/>
  <c r="H393"/>
  <c r="H394"/>
  <c r="H397"/>
  <c r="H398"/>
  <c r="H399"/>
  <c r="H400"/>
  <c r="H401"/>
  <c r="H402"/>
  <c r="H403"/>
  <c r="H185"/>
  <c r="G405"/>
  <c r="G406"/>
  <c r="H406" s="1"/>
  <c r="G407"/>
  <c r="H407" s="1"/>
  <c r="G408"/>
  <c r="H408" s="1"/>
  <c r="G409"/>
  <c r="H409" s="1"/>
  <c r="H410"/>
  <c r="H411"/>
  <c r="H412"/>
  <c r="H413"/>
  <c r="H414"/>
  <c r="H415"/>
  <c r="H416"/>
  <c r="H417"/>
  <c r="H418"/>
  <c r="H419"/>
  <c r="H420"/>
  <c r="H421"/>
  <c r="H422"/>
  <c r="H423"/>
  <c r="H424"/>
  <c r="H425"/>
  <c r="H426"/>
  <c r="H427"/>
  <c r="H428"/>
  <c r="H429"/>
  <c r="H430"/>
  <c r="H431"/>
  <c r="H432"/>
  <c r="H433"/>
  <c r="H434"/>
  <c r="H435"/>
  <c r="H436"/>
  <c r="H437"/>
  <c r="H438"/>
  <c r="H439"/>
  <c r="H440"/>
  <c r="H441"/>
  <c r="H442"/>
  <c r="H443"/>
  <c r="H444"/>
  <c r="H445"/>
  <c r="H446"/>
  <c r="H447"/>
  <c r="H448"/>
  <c r="H449"/>
  <c r="H450"/>
  <c r="H451"/>
  <c r="H452"/>
  <c r="H453"/>
  <c r="H454"/>
  <c r="H455"/>
  <c r="H456"/>
  <c r="H457"/>
  <c r="H458"/>
  <c r="H459"/>
  <c r="H460"/>
  <c r="H461"/>
  <c r="H462"/>
  <c r="H463"/>
  <c r="H464"/>
  <c r="H465"/>
  <c r="H466"/>
  <c r="H467"/>
  <c r="H468"/>
  <c r="H469"/>
  <c r="H470"/>
  <c r="H471"/>
  <c r="H472"/>
  <c r="H473"/>
  <c r="H474"/>
  <c r="H475"/>
  <c r="H405" l="1"/>
  <c r="H638"/>
  <c r="H90"/>
  <c r="H42" l="1"/>
  <c r="H132"/>
  <c r="H106"/>
  <c r="H105"/>
  <c r="H633"/>
  <c r="E634"/>
  <c r="D634"/>
  <c r="H110"/>
  <c r="E111"/>
  <c r="F111" s="1"/>
  <c r="D111"/>
  <c r="H79"/>
  <c r="H503"/>
  <c r="H500"/>
  <c r="H501"/>
  <c r="H502"/>
  <c r="H499"/>
  <c r="H493"/>
  <c r="H494"/>
  <c r="H495"/>
  <c r="H496"/>
  <c r="H497"/>
  <c r="H492"/>
  <c r="H485"/>
  <c r="H486"/>
  <c r="H487"/>
  <c r="H488"/>
  <c r="H489"/>
  <c r="H490"/>
  <c r="H484"/>
  <c r="H479"/>
  <c r="H480"/>
  <c r="H481"/>
  <c r="H482"/>
  <c r="H478"/>
  <c r="H629"/>
  <c r="H630"/>
  <c r="H631"/>
  <c r="H628"/>
  <c r="H623"/>
  <c r="H624"/>
  <c r="H625"/>
  <c r="H626"/>
  <c r="H622"/>
  <c r="H588"/>
  <c r="H589"/>
  <c r="H590"/>
  <c r="H591"/>
  <c r="H592"/>
  <c r="H593"/>
  <c r="H594"/>
  <c r="H595"/>
  <c r="H596"/>
  <c r="H597"/>
  <c r="H598"/>
  <c r="H599"/>
  <c r="H600"/>
  <c r="H601"/>
  <c r="H602"/>
  <c r="H603"/>
  <c r="H604"/>
  <c r="H605"/>
  <c r="H606"/>
  <c r="H607"/>
  <c r="H608"/>
  <c r="H609"/>
  <c r="H610"/>
  <c r="H611"/>
  <c r="H612"/>
  <c r="H613"/>
  <c r="H614"/>
  <c r="H615"/>
  <c r="H616"/>
  <c r="H617"/>
  <c r="H618"/>
  <c r="H619"/>
  <c r="H620"/>
  <c r="H586"/>
  <c r="H587"/>
  <c r="H574"/>
  <c r="H575"/>
  <c r="H576"/>
  <c r="H577"/>
  <c r="H578"/>
  <c r="H579"/>
  <c r="H580"/>
  <c r="H581"/>
  <c r="H582"/>
  <c r="H583"/>
  <c r="H584"/>
  <c r="H573"/>
  <c r="H567"/>
  <c r="H568"/>
  <c r="H569"/>
  <c r="H570"/>
  <c r="H571"/>
  <c r="H566"/>
  <c r="H551"/>
  <c r="H552"/>
  <c r="H553"/>
  <c r="H554"/>
  <c r="H555"/>
  <c r="H556"/>
  <c r="H557"/>
  <c r="H558"/>
  <c r="H559"/>
  <c r="H560"/>
  <c r="G561"/>
  <c r="H561" s="1"/>
  <c r="H562"/>
  <c r="G563"/>
  <c r="H563" s="1"/>
  <c r="G564"/>
  <c r="H564" s="1"/>
  <c r="H550"/>
  <c r="G507"/>
  <c r="G508"/>
  <c r="G509"/>
  <c r="G510"/>
  <c r="G511"/>
  <c r="G512"/>
  <c r="G513"/>
  <c r="G514"/>
  <c r="G515"/>
  <c r="G516"/>
  <c r="G517"/>
  <c r="G518"/>
  <c r="G521"/>
  <c r="G522"/>
  <c r="G523"/>
  <c r="G524"/>
  <c r="G525"/>
  <c r="G529"/>
  <c r="G535"/>
  <c r="G537"/>
  <c r="G539"/>
  <c r="G540"/>
  <c r="G541"/>
  <c r="G542"/>
  <c r="G543"/>
  <c r="G544"/>
  <c r="G545"/>
  <c r="G546"/>
  <c r="G506"/>
  <c r="G505"/>
  <c r="F634" l="1"/>
  <c r="H634" s="1"/>
  <c r="H111"/>
  <c r="H506"/>
  <c r="H507"/>
  <c r="H508"/>
  <c r="H509"/>
  <c r="H510"/>
  <c r="H511"/>
  <c r="H512"/>
  <c r="H513"/>
  <c r="H514"/>
  <c r="H515"/>
  <c r="H516"/>
  <c r="H517"/>
  <c r="H518"/>
  <c r="H519"/>
  <c r="H520"/>
  <c r="H521"/>
  <c r="H522"/>
  <c r="H523"/>
  <c r="H524"/>
  <c r="H525"/>
  <c r="H526"/>
  <c r="H527"/>
  <c r="H528"/>
  <c r="H529"/>
  <c r="H530"/>
  <c r="H531"/>
  <c r="H532"/>
  <c r="H533"/>
  <c r="H534"/>
  <c r="H535"/>
  <c r="H536"/>
  <c r="H537"/>
  <c r="H538"/>
  <c r="H539"/>
  <c r="H540"/>
  <c r="H541"/>
  <c r="H542"/>
  <c r="H543"/>
  <c r="H544"/>
  <c r="H545"/>
  <c r="H546"/>
  <c r="H547"/>
  <c r="H505"/>
  <c r="H45" l="1"/>
  <c r="H46"/>
  <c r="H47"/>
  <c r="H48"/>
  <c r="H49"/>
  <c r="H50"/>
  <c r="H51"/>
  <c r="H52"/>
  <c r="H53"/>
  <c r="H54"/>
  <c r="H56"/>
  <c r="H57"/>
  <c r="H58"/>
  <c r="H59"/>
  <c r="H60"/>
  <c r="H61"/>
  <c r="H63"/>
  <c r="H64"/>
  <c r="H65"/>
  <c r="H66"/>
  <c r="H68"/>
  <c r="H70"/>
  <c r="H72"/>
  <c r="H73"/>
  <c r="H74"/>
  <c r="H75"/>
  <c r="H76"/>
  <c r="H77"/>
  <c r="H78"/>
  <c r="H80"/>
  <c r="H82"/>
  <c r="H83"/>
  <c r="H84"/>
  <c r="H85"/>
  <c r="H86"/>
  <c r="H87"/>
  <c r="H88"/>
  <c r="H89"/>
  <c r="H91"/>
  <c r="H92"/>
  <c r="H93"/>
  <c r="H95"/>
  <c r="H96"/>
  <c r="H98"/>
  <c r="H99"/>
  <c r="H100"/>
  <c r="H101"/>
  <c r="H102"/>
  <c r="H103"/>
  <c r="H104"/>
  <c r="H108"/>
  <c r="H109"/>
  <c r="H112"/>
  <c r="H114"/>
  <c r="H115"/>
  <c r="H116"/>
  <c r="H117"/>
  <c r="H118"/>
  <c r="H119"/>
  <c r="H120"/>
  <c r="H121"/>
  <c r="H122"/>
  <c r="H123"/>
  <c r="H124"/>
  <c r="H125"/>
  <c r="H126"/>
  <c r="H127"/>
  <c r="H129"/>
  <c r="H130"/>
  <c r="H131"/>
  <c r="H134"/>
  <c r="H135"/>
  <c r="H136"/>
  <c r="H137"/>
  <c r="H138"/>
  <c r="H139"/>
  <c r="H140"/>
  <c r="H141"/>
  <c r="H142"/>
  <c r="H143"/>
  <c r="H144"/>
  <c r="H145"/>
  <c r="H146"/>
  <c r="H148"/>
  <c r="H149"/>
  <c r="H150"/>
  <c r="H151"/>
  <c r="H152"/>
  <c r="H153"/>
  <c r="H154"/>
  <c r="H12"/>
  <c r="H13"/>
  <c r="H14"/>
  <c r="H15"/>
  <c r="H16"/>
  <c r="H17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3"/>
  <c r="H156"/>
  <c r="H157"/>
  <c r="H159"/>
  <c r="H160"/>
  <c r="H161"/>
  <c r="H163"/>
  <c r="H164"/>
  <c r="H165"/>
  <c r="H166"/>
  <c r="H167"/>
  <c r="H168"/>
  <c r="H169"/>
  <c r="H170"/>
  <c r="H171"/>
  <c r="H172"/>
  <c r="H173"/>
  <c r="H174"/>
  <c r="H175"/>
  <c r="H176"/>
  <c r="H177"/>
  <c r="H178"/>
  <c r="H180"/>
  <c r="H181"/>
  <c r="H182"/>
  <c r="H44"/>
  <c r="G639" l="1"/>
  <c r="G640" s="1"/>
</calcChain>
</file>

<file path=xl/sharedStrings.xml><?xml version="1.0" encoding="utf-8"?>
<sst xmlns="http://schemas.openxmlformats.org/spreadsheetml/2006/main" count="1837" uniqueCount="937">
  <si>
    <t>BUCHA DE NYLON S-6</t>
  </si>
  <si>
    <t>Un</t>
  </si>
  <si>
    <t>BUCHA DE NYLON S-8</t>
  </si>
  <si>
    <t>BUCHA DE NYLON S-10</t>
  </si>
  <si>
    <t>BUCHA DE NYLON S-12</t>
  </si>
  <si>
    <t>Quantidade</t>
  </si>
  <si>
    <t>CABO ISOLADO PP 3 X 2,5 MM2</t>
  </si>
  <si>
    <t>M</t>
  </si>
  <si>
    <t>CABO UTP-4P, CAT. 6 , 24 AWG</t>
  </si>
  <si>
    <t>COTOVELO EXTERNO P/CANALETA PLASTICA HELLERMAN OU EQUIVALENTE</t>
  </si>
  <si>
    <t>DISJUNTOR MONOPOLAR DE 10 A 30-A</t>
  </si>
  <si>
    <t>DISJUNTOR MONOPOLAR DE 35 A 50-A</t>
  </si>
  <si>
    <t>DISJUNTOR TRIPOLAR 40 A 50A</t>
  </si>
  <si>
    <t>DISJUNTOR TRIPOLAR DE 60 A 100-A</t>
  </si>
  <si>
    <t>DISJUNTOR TRIPOLAR DE 125-A</t>
  </si>
  <si>
    <t>DISJUNTOR TRIPOLAR DE 150 A 175-A</t>
  </si>
  <si>
    <t>INTERRUPTOR SIMPLES (1 SECAO)</t>
  </si>
  <si>
    <t>INTERRUPTOR SIMPLES (2 SECOES)</t>
  </si>
  <si>
    <t>INTERRUPTOR SIMPLES (3 SECOES)</t>
  </si>
  <si>
    <t>PARAFUSO P/BUCHA S-6</t>
  </si>
  <si>
    <t>PARAFUSO P/BUCHA S-8</t>
  </si>
  <si>
    <t>PARAFUSO P/BUCHA S-10</t>
  </si>
  <si>
    <t>PARAFUSO P/BUCHA S-12</t>
  </si>
  <si>
    <t>SOQUETE ANTIVIBRATORIO P/LAMP.FLUORESCENTE</t>
  </si>
  <si>
    <t>SOQUETE P/LAMPADA FLUORESCENTE</t>
  </si>
  <si>
    <t>SOQUETE SIMPLES DE PORCELANA P/DROPS OU GLOBO</t>
  </si>
  <si>
    <t>TOMADA HEXAGONAL 2P + T - 20A - 250V LINHA X</t>
  </si>
  <si>
    <t>TOMADA HEXAGONAL DUPLA 2P + T - 10A - 250V</t>
  </si>
  <si>
    <t>un</t>
  </si>
  <si>
    <t xml:space="preserve">UN    </t>
  </si>
  <si>
    <t>Código auxiliar</t>
  </si>
  <si>
    <t>Serviço</t>
  </si>
  <si>
    <t>Unidade</t>
  </si>
  <si>
    <t>Material</t>
  </si>
  <si>
    <t>Total</t>
  </si>
  <si>
    <t>LUVA GALVANIZADO DE REDUÇÃO 3/4" X 1/2" (GÁS)</t>
  </si>
  <si>
    <t>UNIÃO S/BRONZE PRETA 3/4" NPT 300 LBS</t>
  </si>
  <si>
    <t>VÁLVULA ESFERICA LATÃO 3/4"</t>
  </si>
  <si>
    <t>VALVULA LATÃO P-13 NOVA 3/4"</t>
  </si>
  <si>
    <t>VALVULA DE RETENÇÃO LATÃO 1/2" X 7/16" NPT</t>
  </si>
  <si>
    <t>NIPLE DUPLO 300 PSI 3/4"</t>
  </si>
  <si>
    <t>NIPLE DE LATÃO DE 3/4"  NPT X 1/4" NPT</t>
  </si>
  <si>
    <t>BUCHA RED.NPT DE 3/4" X 1/2" 300 LBS</t>
  </si>
  <si>
    <t>BUCHA RED.M/F PRETA 3/4" X 1/2" NPT 300 LBS</t>
  </si>
  <si>
    <t>TAMPÃO 300 PSI PRETO 3/4"</t>
  </si>
  <si>
    <t>BRAÇADEIRA METALICA TIPO "D" DIAM. 3/4"</t>
  </si>
  <si>
    <t>ALVENARIAS E DIVISÓRIAS</t>
  </si>
  <si>
    <t>ALVENARIA DE TIJOLO FURADO 1/2 VEZ - 9 x 19 x 19 - ARG. (1CALH:4ARML+100KG DE CI/M3)</t>
  </si>
  <si>
    <t>m2</t>
  </si>
  <si>
    <t>ALVENARIA DE TIJOLO COMUM 1 VEZ - ARG. (1CI : 2CH : 8ARML)</t>
  </si>
  <si>
    <t>DIVISORIA DE GRANITO POLIDO</t>
  </si>
  <si>
    <t>DIVISORIA PAINEL E RODAPE SIMPLES PERFIL AÇO PINTADO</t>
  </si>
  <si>
    <t>FERRAGENS P/PORTA DIVISORIA PERFIL AÇO PINTADO</t>
  </si>
  <si>
    <t>DIVISORIA PAINEL/ROD.SIMPLES/PERF.AÇO PINT.PAINEIS C/VIDRO</t>
  </si>
  <si>
    <t>IMPERMEABILIZAÇÃO</t>
  </si>
  <si>
    <t>REGULARIZAÇÃO (1:3) E=2 CM</t>
  </si>
  <si>
    <t>MANTA ASFALTICA TIPO III - B (4MM)</t>
  </si>
  <si>
    <t>PROTECAO MECANICA C/TELA GALVANIZADA</t>
  </si>
  <si>
    <t>IMPERMEABILIZACAO-JARDINEIRA C/MANTA ANTI-RAIZ (COMPLETA)</t>
  </si>
  <si>
    <t>ESTRUTURA DE MADEIRA</t>
  </si>
  <si>
    <t>ESTRUTURAS METÁLICAS</t>
  </si>
  <si>
    <t>ESTRUTURA METÁLICA CONVENCIONAL EM AÇO TIPO MR-250 / ASTM A36 COM FUNDO ANTICORROSIVO</t>
  </si>
  <si>
    <t>Kg</t>
  </si>
  <si>
    <t>COBERTURAS</t>
  </si>
  <si>
    <t>m</t>
  </si>
  <si>
    <t>COBERTURA C/TELHA ONDULADA OU EQUIV.</t>
  </si>
  <si>
    <t>CUMEEIRA  P/TELHA ONDULADA OU EQUIV.</t>
  </si>
  <si>
    <t>CALHA DE CHAPA GALVANIZADA</t>
  </si>
  <si>
    <t>RUFO DE CHAPA GALVANIZADA</t>
  </si>
  <si>
    <t>ESQUADRIAS DE MADEIRA</t>
  </si>
  <si>
    <t>ALIZAR</t>
  </si>
  <si>
    <t>PORTA LISA 80x210 C/PORTAL E ALISAR S/FERRAGENS</t>
  </si>
  <si>
    <t>FOLHA DE PORTA LISA 60/70/80X210</t>
  </si>
  <si>
    <t>ESQUADRIAS METÁLICAS</t>
  </si>
  <si>
    <t>ESQUADRIA DE ALUMÍNIO ANODIZADO CORRER / VIDRO 2 FOLHAS C/FERRAGENS (M.O.FAB. INC.MAT.)</t>
  </si>
  <si>
    <t>ESQUADRIA ALUMÍNIO ANODIZADO COM 3 FOLHAS (01 VIDRO E 02 VENEZIANA )C/ FERRAGENS (M.O.FAB.INC.MAT.)</t>
  </si>
  <si>
    <t>PORTA DE ABRIR EM ALUMÍNIO ANODIZADO / VIDRO C/FERRAGENS (M.O.FAB.INC.MAT.)</t>
  </si>
  <si>
    <t>PORTA DE ABRIR ALUMÍNIO ANODIZADO EM VENEZIANA C/FERRAGENS (M.O.FAB.INC.MAT.)</t>
  </si>
  <si>
    <t>ESQUADRIA ALUMÍNIO ANODIZADO MÁXIMO AR C/FERRAGENS (M.O.FAB.INC.MAT.)</t>
  </si>
  <si>
    <t>PORTAO DE FERRO REDONDO PT-6 C/FERRAGENS</t>
  </si>
  <si>
    <t>GRADE DE FRENTE/TUBO DE AÇO COM ESTACA D=25CM ARMADA - GF-2</t>
  </si>
  <si>
    <t>GUARDA CORPO COM CORRIMÃO/TUBO INDUSTRIAL  GC-1</t>
  </si>
  <si>
    <t>CORRIMÃO/TUBO INDUSTRIAL C-1</t>
  </si>
  <si>
    <t>GUARDA BICICLETAS</t>
  </si>
  <si>
    <t>PORTA ABRIR/VENEZIANA PF-4 C/FERRAGENS</t>
  </si>
  <si>
    <t>VIDROS</t>
  </si>
  <si>
    <t>VIDRO TEMPERADO 10 MM FUME - COLOCADO</t>
  </si>
  <si>
    <t>VIDRO FUME COMUM 4MM - COLOCADO</t>
  </si>
  <si>
    <t>REVESTIMENTO DE PAREDES</t>
  </si>
  <si>
    <t>CHAPISCO COMUM</t>
  </si>
  <si>
    <t>COSTURA DE TRINCA EM ALVENARIA  DE TIJOLO</t>
  </si>
  <si>
    <t>RASGO E ENCHIMENTO DE ALVENARIA</t>
  </si>
  <si>
    <t>EMBOÇO (1CI:4 ARML)</t>
  </si>
  <si>
    <t>REBOCO PAULISTA A-14 (1CALH:4ARMLC+100kgCI/M3)</t>
  </si>
  <si>
    <t>REVESTIMENTO COM CERÂMICA</t>
  </si>
  <si>
    <t>REJUNTAMENTO C/CIMENTO-COLA PRE-MOL</t>
  </si>
  <si>
    <t>FORROS</t>
  </si>
  <si>
    <t>FORRO GESSO SOB LAJE MACICA</t>
  </si>
  <si>
    <t>FORRO DE GESSO SOB LAJE PREMOLDADA</t>
  </si>
  <si>
    <t>TABICA PARA FORRO DE GESSO</t>
  </si>
  <si>
    <t>REVESTIMENTO DE PISO</t>
  </si>
  <si>
    <t>FITA ANTIDERRAPANTE PARA ÁREAS INTERNAS E EXTERNAS - ALTO TRÁFEGO - USO GERAL</t>
  </si>
  <si>
    <t>LASTRO DE CONCRETO REGULARIZADO IMPERMEABILIZADO 1:3:6 ESP=5CM (BASE)</t>
  </si>
  <si>
    <t>LASTRO DE BRITA PARA PISO - (OBRAS CIVIS)</t>
  </si>
  <si>
    <t>m3</t>
  </si>
  <si>
    <t>PISO EM CERÂMICA PEI-5 COM CONTRAPISO (1CI:3ARML) E ARGAMASSA COLANTE</t>
  </si>
  <si>
    <t>RODAPÉ DE CERÂMICA  COM ARGAMASSA COLANTE</t>
  </si>
  <si>
    <t>PISO EM GRANITO IMPERMEABILIZADO E COM CONTRAPISO (1CI:3ARML)</t>
  </si>
  <si>
    <t>RODAPE DE GRANITO</t>
  </si>
  <si>
    <t>SOLEIRA EM GRANITO IMPERMEABILIZADA COM CONTRAPISO (1CI:3ARML)</t>
  </si>
  <si>
    <t>RODAPE DE PLASTICO P/ PISO VINILICO/BORRACHA</t>
  </si>
  <si>
    <t>PISO VINÍLICO TRÁFEGO INTENSO COM CONTRAPISO (1CI:3ARML) E=2CM E NATA DE CIMENTO</t>
  </si>
  <si>
    <t>GRANITINA 8MM FUNDIDA COM CONTRAPISO (1CI:3ARML) E=2CM E JUNTA PLASTICA 27MM</t>
  </si>
  <si>
    <t>RODAPÉ FUNDIDO DE GRANITINA 7CM</t>
  </si>
  <si>
    <t>PISO DE BORRACHA COLORIDO MODELO TÁTIL ( ALERTA OU DIRECIONAL) INCLUSO CONTRAPISO (1CI:3ARML) C/ E=2CM E NATA DE CIMENTO</t>
  </si>
  <si>
    <t>PISO DE LADRILHO HIDRÁULICO COR NATURAL MODELO TÁTIL ( ALERTA OU DIRECIONAL) SEM LASTRO</t>
  </si>
  <si>
    <t>FERRAGENS</t>
  </si>
  <si>
    <t>FECH.(ALAV.) LAFONTE 6236 E/8766- E17 IMAB OU EQUIV.</t>
  </si>
  <si>
    <t>BARRA PARA PORTADOR DE NECESSIDADES ESPECIAIS - P.N.E. "B6" - PADRÃO AGETOP</t>
  </si>
  <si>
    <t>DOBRADICA 3" X 3 1/2" CROMADA</t>
  </si>
  <si>
    <t>ADMINISTRAÇÃO - MENSALISTAS</t>
  </si>
  <si>
    <t>H</t>
  </si>
  <si>
    <t>MESTRE DE OBRA - (OBRAS CIVIS)</t>
  </si>
  <si>
    <t>PINTURA</t>
  </si>
  <si>
    <t>LIMPEZA DE ESTRUT.METAL.S/ANDAIME</t>
  </si>
  <si>
    <t>REMOCAO DE PINTURA ANTIGA A LATEX</t>
  </si>
  <si>
    <t>REMOCAO DE PINTURA ANTIGA A OLEO OU ESMALTE</t>
  </si>
  <si>
    <t>PINTURA TEXTURIZADA C/SELADOR ACRILICO</t>
  </si>
  <si>
    <t>PINTURA VERNIZ EM MADEIRA 2 DEMAOS</t>
  </si>
  <si>
    <t>PINTURA LATEX ACRILICA 2 DEMAOS C/SELADOR</t>
  </si>
  <si>
    <t>FUNDO ANTICORROSIVO PARA ESQUADRIAS METÁLICAS</t>
  </si>
  <si>
    <t>EMASSAMENTO COM MASSA PVA DUAS DEMAOS</t>
  </si>
  <si>
    <t>PINTURA PVA LATEX 2 DEMAOS SEM SELADOR</t>
  </si>
  <si>
    <t>EMASSAMENTO/OLEO/ESQUADRIAS MADEIRA</t>
  </si>
  <si>
    <t>PINT.ESMALTE S/ANTICOR 2 DEMAOS</t>
  </si>
  <si>
    <t>PINTURA ESMALTE SINTETICO 2 DEMÃOS EM ESQ. MADEIRA</t>
  </si>
  <si>
    <t>DEMARC.QUADRA/VAGAS TINTA POLIESPORTIVA</t>
  </si>
  <si>
    <t>DIVERSOS</t>
  </si>
  <si>
    <t>PLANTIO GRAMA ESMERALDA PLACA C/ M.O. IRRIG., ADUBO,TERRA VEGETAL (O.C.) A&lt;11. 000,00M2</t>
  </si>
  <si>
    <t>ABERTURA DE CAVA 60X60X60CM C/ ADUBAÇÃO E PLANTIO DE FOLHAGEM,ARBUSTO, ÁRVORE OU PALMEIRA C/ H=0,50 A 0,70M - EXCLUSO O CUSTO DE AQUISIÇÃO DA MUDA</t>
  </si>
  <si>
    <t>PREPARAÇÃO C/ ADUBAÇÃO DO TERRENO EM FORMA DE CANTEIRO E PLANTIO DE FORRAÇÃO AMBOS C/PROFUNDIDADE DE 30 CM - EXCLUSO O CUSTO DE AQUISIÇÃO DA MUDA</t>
  </si>
  <si>
    <t>LIMPEZA FINAL DE OBRA - (OBRAS CIVIS)</t>
  </si>
  <si>
    <t>BANCADA DE GRANITO C/ESPELHO</t>
  </si>
  <si>
    <t>MEIO FIO 7X20X100CM PD. AGETOP  EM ALVEN.TIJOLO COMUM 1/4 V. REBOCADO(1CI: 3ARMLC), PINT. A CAL 2 DEMÃOS (INCLUSO ESCAV./APILOAM./REAT. E CONC. FC28 = 10MPA P/ ASSENTAM./CHUMBAMENTO)</t>
  </si>
  <si>
    <t>LETRA CAIXA INOX COLOCADA</t>
  </si>
  <si>
    <t>SERVIÇOS PRELIMINARES</t>
  </si>
  <si>
    <t>DEMOLICAO-COBERTURA TELHA FIBROCIMENTO/FIBRA DE VIDRO/SIMILARES C/ TRANSP. ATÉ CB. E CARGA</t>
  </si>
  <si>
    <t>DEMOLIÇÃO ESTRUTURA EM MADEIRA TELHADO C/ TRANSP. ATÉ CB. E CARGA</t>
  </si>
  <si>
    <t>DEMOLIÇÃO DE RIPAS C/ TRANSP. ATÉ CB. E CARGA</t>
  </si>
  <si>
    <t>RETIRADA DE JANELAS OU PORTAIS C/ TRANSP. ATÉ CB. E CARGA</t>
  </si>
  <si>
    <t>DEM.PISO CIMENT.SOBRE LASTRO CONC.C/TR.ATE CB. E CARGA</t>
  </si>
  <si>
    <t>DEM.PISO CERAM.SOBRE LASTRO CONC.C/TR.CB.E CARGA</t>
  </si>
  <si>
    <t>DEMOLIÇÃO DE REVEST. C/ AZULEJOS C/TRANSP.ATE CB. E CARGA</t>
  </si>
  <si>
    <t>DEMOLICAO DE LAMBRIS C/APROVEITAMENTO</t>
  </si>
  <si>
    <t>DEMOL.REVEST.C/ARGAMASSA C/TR.ATE CB.E CARGA</t>
  </si>
  <si>
    <t>DEM.ALVEN.TIJOLO S/REAP. C/TR.ATE CB. E CARGA</t>
  </si>
  <si>
    <t>DEM. MANUAL EM CONCR.SIMPLES C/TR.ATE CB.E CARGA (O.C.)</t>
  </si>
  <si>
    <t>DEMOL.PISO CARPETE C/TRANSP.ATE CAM.BASC.E CARGA</t>
  </si>
  <si>
    <t>DEMOL.PISO VINILICO C/TRANSP.ATE CAM.BASC.E CARGA</t>
  </si>
  <si>
    <t>DEM.DE FORRO GESSO C/TRANSP.ATE CB.E CARGA</t>
  </si>
  <si>
    <t>DEM. ESTRUT. EM METALON PARA FORRO DE GESSO C/TR.CB E CARGA</t>
  </si>
  <si>
    <t>DEMOLIÇAO BACIA SANITARIA C/ TRANSP. ATÉ CB. E CARGA</t>
  </si>
  <si>
    <t>DEMOLIÇAO DE LAVATÓRIO C/ TRANSP. ATÉ CB. E CARGA</t>
  </si>
  <si>
    <t>DEMOLIÇAO DE BANCADAS C/ TRANSP. ATÉ CB. E CARGA</t>
  </si>
  <si>
    <t>DEMOLIÇAO DE VÁLVULA DE DESCARGA C/ TRANSP. ATÉ CB. E CARGA</t>
  </si>
  <si>
    <t>DEMOLIÇAO DE MEIO FIO COM REAPROVEITAMENTO</t>
  </si>
  <si>
    <t>DEM. MEIO FIO SEM REAPROV.C/TR.ATE C B E CARGA</t>
  </si>
  <si>
    <t>DEMOLIÇÃO MANUAL DE PAVIM.ASFALTICO C/TR.ATE C.B E CARGA</t>
  </si>
  <si>
    <t>DEMOLIÇÃO DE MICTÓRIO C/ TRANSP. ATÉ CB. E CARGA</t>
  </si>
  <si>
    <t>DEM.DIVISÓRIAS PAINÉIS PRE-FABRIC.C/REAPROVEITAMENTO</t>
  </si>
  <si>
    <t>DEMOLIÇÃO CALHAS/ RUFOS EM CHAPA C/TR.AT.C.B.E CARGA</t>
  </si>
  <si>
    <t>DEMOLIÇÃO DAS INSTALAÇÕES ELÉTRICAS E AFINS C/ TRANSP. ATÉ CB. E CARGA</t>
  </si>
  <si>
    <t>DEMOLIÇÃO DAS INSTALAÇÕES HIDROSANITÁRIAS E AFINS C/ TRANSP. ATÉ CB. E CARGA</t>
  </si>
  <si>
    <t>FERRAMENTAS (MANUAIS/ELÉTRICAS) E MATERIAL DE LIMPEZA PERMANENTE DA OBRA - ÁREAS EDIFICADAS/COBERTAS/FECHADAS</t>
  </si>
  <si>
    <t>RASPAGEM E LIMPEZA MANUAL DO TERRENO</t>
  </si>
  <si>
    <t>CAPINA - (OBRAS CIVIS)</t>
  </si>
  <si>
    <t>PLACA DE OBRA EM CHAPA METÁLICA 26 COM PINTURA, AFIXADA EM CAVALETES DE MADEIRA DE LEI (VIGOTAS 6X12CM) - PADRÃO AGETOP</t>
  </si>
  <si>
    <t>TRANSPORTES</t>
  </si>
  <si>
    <t>TRANSPORTE DE ENTULHO EM CAMINHÃO  INCLUSO A CARGA MANUAL</t>
  </si>
  <si>
    <t>TRANSPORTE DE ENTULHO EM CAÇAMBA ESTACIONÁRIA  INCLUSO A CARGA MANUAL</t>
  </si>
  <si>
    <t>SERVIÇO EM TERRA</t>
  </si>
  <si>
    <t>ESCAVACAO MANUAL DE VALAS &lt; 1 MTS. (OBRAS CIVIS)</t>
  </si>
  <si>
    <t>REATERRO COM APILOAMENTO</t>
  </si>
  <si>
    <t>REGULARIZAÇÃO DO TERRENO SEM APILOAMENTO COM TRANSPORTE MANUAL DA TERRA ESCAVADA</t>
  </si>
  <si>
    <t>ESTRUTURA</t>
  </si>
  <si>
    <t>VERGA/CONTRAVERGA EM CONCRETO ARMADO FCK = 20 MPA</t>
  </si>
  <si>
    <t>ANDAIME METALICO TORRE (ALUGUEL/MES)</t>
  </si>
  <si>
    <t>ANDAIME METALICO FACHADEIRO (ALUGUEL/MES)</t>
  </si>
  <si>
    <t>EPS 20 MM PARA JUNTA DILATAÇÃO</t>
  </si>
  <si>
    <t>FORMA CHAPA COMPENSADA 6 MM U=3V ( PARA PLACAS/TAMPAS E DIVISÓRIAS PRÉ- MOLDADAS EM CONCRETO)</t>
  </si>
  <si>
    <t>FORMA DE TABUA CINTA/PILAR SOBRE/ENTRE ALVENARIA U=8 VEZES</t>
  </si>
  <si>
    <t>FORMA-TABUA C/REAPROV. 2 VEZES - (OBRAS CIVIS)</t>
  </si>
  <si>
    <t>ACO CA-25 - 6,3 MM (1/4") - (OBRAS CIVIS)</t>
  </si>
  <si>
    <t>ACO CA-50-A - 6,3 MM (1/4") - (OBRAS CIVIS)</t>
  </si>
  <si>
    <t>ACO CA-50 A - 8,0 MM (5/16") - (OBRAS CIVIS)</t>
  </si>
  <si>
    <t>ACO CA-50A - 10,0 MM (3/8") - (OBRAS CIVIS)</t>
  </si>
  <si>
    <t>ACO CA-60B - 4,2 MM - (OBRAS CIVIS)</t>
  </si>
  <si>
    <t>ACO CA - 60 - 5,0 MM - (OBRAS CIVIS)</t>
  </si>
  <si>
    <t>LASTRO DE BRITA - (OBRAS CIVIS)</t>
  </si>
  <si>
    <t>PREPARO COM BETONEIRA E TRANSPORTE MANUAL DE CONCRETO FCK-20 - (O.C.)</t>
  </si>
  <si>
    <t>LANÇAMENTO/APLICAÇÃO/ADENSAMENTO MANUAL DE CONCRETO - (OBRAS CIVIS)</t>
  </si>
  <si>
    <t>RECUPERAÇÃO E TRATAMENTO EM ESTRUTURAS DE CONCRETO:</t>
  </si>
  <si>
    <t>PREPARAÇÃO DO SUBSTRATO PARA REPARO EM ESTRUTURA DE CONCRETO POR APICOAMENTO MANUAL DA SUPERFÍCIE</t>
  </si>
  <si>
    <t>ESCARIFICAÇÃO MANUAL, CORTE DE CONCRETO ATÉ 3CM DE PROFUNDIDADE</t>
  </si>
  <si>
    <t>ESCOVAMENTO MANUAL DE ARMADURA OU CHAPA METÁLICA</t>
  </si>
  <si>
    <t>INST. ELÉT./TELEFÔNICA/CABEAMENTO ESTRUTURADO</t>
  </si>
  <si>
    <t>LAMPADA FORMATO TUBULAR DE LED T8, POTENCIA NOMINAL 18W</t>
  </si>
  <si>
    <t>LAMPADA FORMATO A60 BULBO, POTENCIA NOMINAL 7W</t>
  </si>
  <si>
    <t>LAMPADA FORMATO A60 BULBO, POTENCIA NOMINAL 9W</t>
  </si>
  <si>
    <t>CAIXA DE PASSAGEM METALICA 15X15X12 CM</t>
  </si>
  <si>
    <t>CAIXA DE PASSAGEM METALICA 20X20X12 CM</t>
  </si>
  <si>
    <t>CAIXA METALICA OCTOGONAL FUNDO MOVEL, SIMPLES 2"</t>
  </si>
  <si>
    <t>CAIXA METALICA RET. 4" X 2" X 2"</t>
  </si>
  <si>
    <t>CANALETA PLASTICA (LINHA X OU EQUIVALENTE) 20X10X2100 MM</t>
  </si>
  <si>
    <t>CANALETA PLASTICA C/TAMPA (HELLERMAN OU EQUIVALENTE) 1/2"X3/4"</t>
  </si>
  <si>
    <t>CANALETA PLASTICA C/TAMPA (HELLERMAN OU EQUIVALENTE) 3/4"X3/4"</t>
  </si>
  <si>
    <t>CANALETA PLASTICA C/TAMPA (HELLERMAN OU EQUIVALENTE) 1"X1"</t>
  </si>
  <si>
    <t>CANALETA PLASTICA C/TAMPA (HELLERMAN OU EQUIVALENTE) 1"X2"</t>
  </si>
  <si>
    <t>CANALETA PLASTICA C/TAMPA (HELLERMAN OU EQUIVALENTE) 2"X2"</t>
  </si>
  <si>
    <t>ELETRODUTO PVC FLEXÍVEL -  MANGUEIRA CORRUGADA - DIAM. 1/2"</t>
  </si>
  <si>
    <t>ELETRODUTO PVC FLEXÍVEL - MANGUEIRA CORRUGADA - DIAM. 3/4"</t>
  </si>
  <si>
    <t>ELETRODUTO PVC FLEXÍVEL - MANGUEIRA CORRUGADA - DIAM. 1"</t>
  </si>
  <si>
    <t>ELETRODUTO PVC FLEXÍVEL - MANGUEIRA CORRUGADA - DIAM. 1 1/4"</t>
  </si>
  <si>
    <t>ELETRODUTO PVC FLEXÍVEL - MANGUEIRA CORRUGADA - DIAM. 1 1/2"</t>
  </si>
  <si>
    <t>ELETRODUTO PVC FLEXÍVEL - MANGUEIRA CORRUGADA - DIAM. 2"</t>
  </si>
  <si>
    <t>ELETRODUTO PVC FLEXÍVEL - MANGUEIRA CORRUGADA - DIAM. 3"</t>
  </si>
  <si>
    <t>20</t>
  </si>
  <si>
    <t>100</t>
  </si>
  <si>
    <t>1</t>
  </si>
  <si>
    <t>8</t>
  </si>
  <si>
    <t>200</t>
  </si>
  <si>
    <t>30</t>
  </si>
  <si>
    <t>5</t>
  </si>
  <si>
    <t>6</t>
  </si>
  <si>
    <t>2</t>
  </si>
  <si>
    <t>4</t>
  </si>
  <si>
    <t>12</t>
  </si>
  <si>
    <t>10</t>
  </si>
  <si>
    <t>40</t>
  </si>
  <si>
    <t>400</t>
  </si>
  <si>
    <t>52,52</t>
  </si>
  <si>
    <t>150</t>
  </si>
  <si>
    <t>2000</t>
  </si>
  <si>
    <t>24</t>
  </si>
  <si>
    <t>15</t>
  </si>
  <si>
    <t>120</t>
  </si>
  <si>
    <t>7</t>
  </si>
  <si>
    <t>13</t>
  </si>
  <si>
    <t>25</t>
  </si>
  <si>
    <t>33</t>
  </si>
  <si>
    <t>17</t>
  </si>
  <si>
    <t>60</t>
  </si>
  <si>
    <t>27</t>
  </si>
  <si>
    <t>50</t>
  </si>
  <si>
    <t>80</t>
  </si>
  <si>
    <t>219</t>
  </si>
  <si>
    <t>240</t>
  </si>
  <si>
    <t>65</t>
  </si>
  <si>
    <t>31</t>
  </si>
  <si>
    <t>900</t>
  </si>
  <si>
    <t>800</t>
  </si>
  <si>
    <t>ESCADA TIPO MARINHEIRO C/ GUARDA CORPO PADRÃO AGETOP ( H &gt; 3M )</t>
  </si>
  <si>
    <t>14</t>
  </si>
  <si>
    <t>70</t>
  </si>
  <si>
    <t>192</t>
  </si>
  <si>
    <t>720</t>
  </si>
  <si>
    <t>TERMINAL PINO 2,5MM</t>
  </si>
  <si>
    <t>TERMINAL PINO 4MM</t>
  </si>
  <si>
    <t>TERMINAL PINO 10MM</t>
  </si>
  <si>
    <t>TERMINAL PINO 16MM</t>
  </si>
  <si>
    <t>TERMINAL GARFO 2,5MM</t>
  </si>
  <si>
    <t>TERMINAL GARFO 4MM</t>
  </si>
  <si>
    <t>TERMINAL OLHAL 16MM</t>
  </si>
  <si>
    <t>TERMINAL OLHAL 25MM</t>
  </si>
  <si>
    <t>TERMINAL OLHAL 35MM</t>
  </si>
  <si>
    <t>TERMINAL OLHAL 50MM</t>
  </si>
  <si>
    <t>ISOLADOR PARALELO 20X20 MM</t>
  </si>
  <si>
    <t>ABRAÇADEIRA PLÁSTICA 151X3,7MM</t>
  </si>
  <si>
    <t>ABRAÇADEIRA PLÁSTICA 200X4,8MM</t>
  </si>
  <si>
    <t>ABRAÇADEIRA PLÁSTICA 283X4,8MM</t>
  </si>
  <si>
    <t>BARRAMENTO NEUTRO 12A 16MM AZUL</t>
  </si>
  <si>
    <t>BARRAMENTO NEUTRO 12A 16MM VERDE</t>
  </si>
  <si>
    <t>TRILHO DE FIXAÇÃO DIM</t>
  </si>
  <si>
    <t>CHAPA DE POLICARBONATO</t>
  </si>
  <si>
    <t>CABO FLEXIVEL 750V 2,5MM</t>
  </si>
  <si>
    <t>MT</t>
  </si>
  <si>
    <t>CABO FLEXIVEL PP 3X2,5MM</t>
  </si>
  <si>
    <t>KIT BARRAMENTO 24 DISJ 150A DIN</t>
  </si>
  <si>
    <t>KIT BARRAMENTO 34 DISJ 100A DIN</t>
  </si>
  <si>
    <t>BARRAMENTO FASE 3P (3X19) 1MBRM3-80A</t>
  </si>
  <si>
    <t>KIT BARRAMENTO 16 DISJ 100A DIN/UL</t>
  </si>
  <si>
    <t>KIT BARRAMENTO 44 DISJ 100A DIN/UL</t>
  </si>
  <si>
    <t>PLACA DE MONTAGEM 90X40 CM</t>
  </si>
  <si>
    <t>Orçamento</t>
  </si>
  <si>
    <t>Sub- Total</t>
  </si>
  <si>
    <t>SISTEMA DE COMBATE À INCÊNDIO</t>
  </si>
  <si>
    <t>Extintores</t>
  </si>
  <si>
    <t>UN</t>
  </si>
  <si>
    <t>Luminárias e Sinalizações</t>
  </si>
  <si>
    <t>ORÇAMENTO</t>
  </si>
  <si>
    <t>SINAP - 37560</t>
  </si>
  <si>
    <t>PLACA DE SINALIZACAO DE SEGURANCA CONTRA INCENDIO - ALERTA, TRIANGULAR, BASE DE *30* CM, EM PVC *2* MM ANTI-CHAMAS (SIMBOLOS, CORES E PICTOGRAMAS CONFORME NBR 13434)</t>
  </si>
  <si>
    <t>SINAPI - 37557</t>
  </si>
  <si>
    <t>PLACA DE SINALIZACAO DE SEGURANCA CONTRA INCENDIO, FOTOLUMINESCENTE, QUADRADA, *14 X 14* CM, EM PVC *2* MM ANTI-CHAMAS (SIMBOLOS, CORES E PICTOGRAMAS CONFORME NBR 13434)</t>
  </si>
  <si>
    <t>SINAPI - 37556</t>
  </si>
  <si>
    <t>PLACA DE SINALIZACAO DE SEGURANCA CONTRA INCENDIO, FOTOLUMINESCENTE, QUADRADA, *20 X 20* CM, EM PVC *2* MM ANTI-CHAMAS (SIMBOLOS, CORES E PICTOGRAMAS CONFORME NBR 13434)</t>
  </si>
  <si>
    <t>SINAPI - 37559</t>
  </si>
  <si>
    <t>PLACA DE SINALIZACAO DE SEGURANCA CONTRA INCENDIO, FOTOLUMINESCENTE, RETANGULAR, *12 X 40* CM, EM PVC *2* MM ANTI-CHAMAS (SIMBOLOS, CORES E PICTOGRAMAS CONFORME NBR 13434)</t>
  </si>
  <si>
    <t>SINAPI - 37539</t>
  </si>
  <si>
    <t>PLACA DE SINALIZACAO DE SEGURANCA CONTRA INCENDIO, FOTOLUMINESCENTE, RETANGULAR, *13 X 26* CM, EM PVC *2* MM ANTI-CHAMAS (SIMBOLOS, CORES E PICTOGRAMAS CONFORME NBR 13434)</t>
  </si>
  <si>
    <t>SINAPI - 37558</t>
  </si>
  <si>
    <t>PLACA DE SINALIZACAO DE SEGURANCA CONTRA INCENDIO, FOTOLUMINESCENTE, RETANGULAR, *20 X 40* CM, EM PVC *2* MM ANTI-CHAMAS (SIMBOLOS, CORES E PICTOGRAMAS CONFORME NBR 13434)</t>
  </si>
  <si>
    <t>Rede de Hidrantes</t>
  </si>
  <si>
    <t>SINAPI - 21034</t>
  </si>
  <si>
    <t>MANGUEIRA DE INCENDIO, TIPO 2, DE 1 1/2", COMPRIMENTO = 15 M, TECIDO EM FIO DE POLIESTER E TUBO INTERNO EM BORRACHA SINTETICA, COM UNIOES ENGATE RAPIDO</t>
  </si>
  <si>
    <t>SINAPI - 37554</t>
  </si>
  <si>
    <t>ESGUICHO JATO REGULAVEL, TIPO ELKHART, ENGATE RAPIDO 1 1/2", PARA COMBATE A INCENDIO</t>
  </si>
  <si>
    <t>SINAP - 735</t>
  </si>
  <si>
    <t>Bomba centrifuga para incendio 2cv, Schneider, mod BPI-BCV, monofasica 110V/220V com capacitor, sucção e recalque d=2 1/2", ou similar</t>
  </si>
  <si>
    <t>Quadro de comando para acionamento de bomba de incêndio, incluindo quadro em chapa de aço, contactores, relés de proteção térmica, botoeiras e conexões sindall, com ligação da bomba ao quadro</t>
  </si>
  <si>
    <t>AGETOP - 261502</t>
  </si>
  <si>
    <t>Pintura esmalte fosco, duas demaos, sobre superficie metalica</t>
  </si>
  <si>
    <t>M²</t>
  </si>
  <si>
    <t>Sistema de Alarme</t>
  </si>
  <si>
    <t>Acionador manual (botoeira) tipo quebra-vidro, p/instal. Incendio</t>
  </si>
  <si>
    <t>Avisador sonoro tipo sirene para incêndio</t>
  </si>
  <si>
    <t>Central de sistema de alarme de detecção de Incêndio digital com sistema endereçável</t>
  </si>
  <si>
    <t>Cabo blindado para sistema de detecção 1x1,5mm</t>
  </si>
  <si>
    <t>SINAPI - 21129</t>
  </si>
  <si>
    <t>ELETRODUTO EM ACO GALVANIZADO ELETROLITICO, LEVE, DIAMETRO 1/2", PAREDE DE 0,90 MM</t>
  </si>
  <si>
    <t>Hidrante Simples, com registro globo angular 45º 2.1/2, ", Adaptador storz 2.1/2", redução 2.1/2x1.1/2"  - fornecimento e instalação</t>
  </si>
  <si>
    <t>PEREQUITO ROXO</t>
  </si>
  <si>
    <t>GRAMA AMENDOIM</t>
  </si>
  <si>
    <t>CAMARÁ AMARELO</t>
  </si>
  <si>
    <t>MOREIA BRANCA PEQUENA</t>
  </si>
  <si>
    <t>LISIMAQUEA FORRAÇÃO</t>
  </si>
  <si>
    <t>JASMIM DA INDIA - QUISQUALES</t>
  </si>
  <si>
    <t>ASSISTÁCEA</t>
  </si>
  <si>
    <t>LAMBARI ROXO</t>
  </si>
  <si>
    <t>TUMBERGIA AZUL ARBUSTIVA</t>
  </si>
  <si>
    <t>CLUSIA 50 CM</t>
  </si>
  <si>
    <t>ALICASIA BLACK</t>
  </si>
  <si>
    <t>CORDELINE 1 M</t>
  </si>
  <si>
    <t>JASMIM NESMIL</t>
  </si>
  <si>
    <t>IXORIA MAUI</t>
  </si>
  <si>
    <t>YUCCA ELEMIANTIPES</t>
  </si>
  <si>
    <t>FENIX 2 M</t>
  </si>
  <si>
    <t>PACOVA PT 19</t>
  </si>
  <si>
    <t xml:space="preserve">TRADESCANTIA PALLIDA - TRAPOUERABA ROXA </t>
  </si>
  <si>
    <t>JASMIM MANGA 2 M</t>
  </si>
  <si>
    <t>SUCULENTA VARIADA POTE 11</t>
  </si>
  <si>
    <t>ROSA PEDRA MEDIA ECHEVERIA C 21</t>
  </si>
  <si>
    <t>BACIA CONCRETO CUIA N. 5</t>
  </si>
  <si>
    <t>VASO CONCRETO NOBRE N. 3</t>
  </si>
  <si>
    <t>VASO CONCRETO  EGG N. 4</t>
  </si>
  <si>
    <t>VASO CONCRETO EGG N 3</t>
  </si>
  <si>
    <t>JARDINEIRA DE CONCRETO 1 M</t>
  </si>
  <si>
    <t>DRACENA PREOMELE</t>
  </si>
  <si>
    <t>CICLANTO CYCLANTHUS BIPARTITUS</t>
  </si>
  <si>
    <t>PLEOMELETE FITA</t>
  </si>
  <si>
    <t>DRACENA ARBOREA 2 METROS</t>
  </si>
  <si>
    <t>FICUS LYRATA BAMBINO P24 COMPACTO</t>
  </si>
  <si>
    <t>PALMEIRA LAKA - CYTOSTACHYS RENDA</t>
  </si>
  <si>
    <t>CASCA DE PINUS 40 LITROS MEDIO</t>
  </si>
  <si>
    <t>ARGILA EXPANDIDA BEM 50 L</t>
  </si>
  <si>
    <t>SEIXO PEDRISCO NATURAL</t>
  </si>
  <si>
    <t>LIMITADOR DE SOLO COM BORDA</t>
  </si>
  <si>
    <t>MANTA BIDIN M2</t>
  </si>
  <si>
    <t>FERTILIZANTE 10 10 10 1KG</t>
  </si>
  <si>
    <t>FERTILIZANTE 4 14 8 1KG</t>
  </si>
  <si>
    <t>CALCARIO 1 KG</t>
  </si>
  <si>
    <t>SUBSTRATO BEM. 25 KG (COND DE PLANTIO)</t>
  </si>
  <si>
    <t>PISANTE DORMENTE</t>
  </si>
  <si>
    <t>BANCO DE MADEIRA</t>
  </si>
  <si>
    <t>JARDINAGEM</t>
  </si>
  <si>
    <t>IRRIGAÇÃO</t>
  </si>
  <si>
    <t>Aspersor Escamotável Hunter Pro Spray 4"</t>
  </si>
  <si>
    <t>PÇ</t>
  </si>
  <si>
    <t>Aspersor Escamotável Hunter Pro Spray 12"</t>
  </si>
  <si>
    <t>Aspersor Escamotável Hunter ROTOR PGJ</t>
  </si>
  <si>
    <t>BOCAL PARA SPRAY HUNTER 08 A</t>
  </si>
  <si>
    <t>BOCAL PARA SPRAY HUNTER 10 A</t>
  </si>
  <si>
    <t>BOCAL PARA SPRAY HUNTER 12 A</t>
  </si>
  <si>
    <t>BOCAL PARA SPRAY HUNTER 15 A</t>
  </si>
  <si>
    <t>BOCAL TIPO SPRAY HUNTER 17 A</t>
  </si>
  <si>
    <t>BOCAL TIPO SPRAY HUNTER LCS</t>
  </si>
  <si>
    <t>CONECTOR DE 1/2" SBE 050 HUNTER</t>
  </si>
  <si>
    <t>CONECTOR DE 3/4" SBE 075 HUNTER</t>
  </si>
  <si>
    <t>TUBO GOTEJADOR RAIN BIRD COM PLACA DE COBRE XFS 17MM 3,4 L/H</t>
  </si>
  <si>
    <t>CONEXÕES DE COMPRESSÃO PARA GOTEJAMENTO</t>
  </si>
  <si>
    <t>CJ</t>
  </si>
  <si>
    <t>GOTEJADOR AJUSTÁVEL 4MM</t>
  </si>
  <si>
    <t>TUBO FLEXÍVEL DE 16 MM SWING PIPE</t>
  </si>
  <si>
    <t>EMISSORES DE ÁGUA</t>
  </si>
  <si>
    <t>SISTEMA DE ABASTECIMENTO</t>
  </si>
  <si>
    <t>RESERVATÓRIO TIPO TAMQUE 10.000 LITROS FORT LEV</t>
  </si>
  <si>
    <t>TE CONEXÃO</t>
  </si>
  <si>
    <t>VALVULA DE CONEXÃO</t>
  </si>
  <si>
    <t>MURO DE ARRIMO</t>
  </si>
  <si>
    <t>MURO DE ACABAMENTO</t>
  </si>
  <si>
    <t>BASE EM CONCRETO ARMADO PARA RESERVATÓRIO DE 10.000</t>
  </si>
  <si>
    <t>SISTEMA DE AUTOMAÇÃO</t>
  </si>
  <si>
    <t>DISJUNTOR TRIPOLAR 16A MARGIRIUS</t>
  </si>
  <si>
    <t>VÁLVULA SOLENOIDE RAIN BIRD 151 PGV</t>
  </si>
  <si>
    <t>REGULADOR DE PRESSÃO PRS-D</t>
  </si>
  <si>
    <t>QUADRO PARA MONTAGEM DE SISTEMA</t>
  </si>
  <si>
    <t>VÁLVULA VENTOSA DUPLO EFEITO 3/4"</t>
  </si>
  <si>
    <t>FILTRO DISCO IRRITEC 1. 1/2"</t>
  </si>
  <si>
    <t>CONTROLADOR HUNTER PCC 12 ZONAS</t>
  </si>
  <si>
    <t>CONTROLADOR HUNTER NODE 100</t>
  </si>
  <si>
    <t>CONTROLADOR HUNTER XC 401</t>
  </si>
  <si>
    <t>CAIXA DE VÁLVULA 10"</t>
  </si>
  <si>
    <t>CONECTOR BLINDADO DBR-6 3M</t>
  </si>
  <si>
    <t>SENSOR DE CHUVA HUNTER MINI CLICK</t>
  </si>
  <si>
    <t>REDE HIDRAULICA</t>
  </si>
  <si>
    <t>TUBO PVC AZUL SOLD. DE 35MM PN60 BAR. 6M</t>
  </si>
  <si>
    <t>BR</t>
  </si>
  <si>
    <t>TUBO PVC AZUL SOLD. DE 50MM PN60 BAR. 6M</t>
  </si>
  <si>
    <t>TUBO PVC AZUL SOLD. DE 25MM PN60 BAR. 6M</t>
  </si>
  <si>
    <t>CHAVE BOIOA 1,2 MT MARGIRIUS</t>
  </si>
  <si>
    <t>ADPATADOR 50X1. 1;2</t>
  </si>
  <si>
    <t>UNIÃO PR11;2</t>
  </si>
  <si>
    <t>JOELHO SOLDA 50MM</t>
  </si>
  <si>
    <t>UNIÃO SOLDA 50MM</t>
  </si>
  <si>
    <t>REGISTRO SOLDA 50MM</t>
  </si>
  <si>
    <t>TE REDUÇÃO 50X3;4 PVC IRR</t>
  </si>
  <si>
    <t>TE REDUÇÃO 35X3;4 PVC IRR</t>
  </si>
  <si>
    <t>CAP SOLDAVEL PVC IRR 35MM</t>
  </si>
  <si>
    <t>TEE SOLDAVEL PVC IRR 50MM</t>
  </si>
  <si>
    <t>TEE SOLDAVEL PVC IRR 35MM</t>
  </si>
  <si>
    <t>CURVA SOLDAVEL 50MM 90 PVC IRR</t>
  </si>
  <si>
    <t>CURVA SOLDAVEL 50MM 45 PVC IRR</t>
  </si>
  <si>
    <t>CURVA SOLDAVEL 35MM 90 PVC IRR</t>
  </si>
  <si>
    <t>CURVA SOLDAVEL 35MM 45 PVC IRR</t>
  </si>
  <si>
    <t>LUVA REDUÇÃO 50X35MM PVC IRR</t>
  </si>
  <si>
    <t>ADAPTADOR 32X1 PVC IRR</t>
  </si>
  <si>
    <t>LUVA REDUÇÃO 50X32MM PVC IRR</t>
  </si>
  <si>
    <t>JOELHO SOLDAVEL 50MM PVC</t>
  </si>
  <si>
    <t>JOELHO SOLDAVEL 35MM PVC IRR</t>
  </si>
  <si>
    <t>LUVA SOLDAVEL 50MM PVC IRR</t>
  </si>
  <si>
    <t>LUVA SOLDAVEL 35MM PVC IRR</t>
  </si>
  <si>
    <t>JOELHO SOLDAVEL PVC 25MM</t>
  </si>
  <si>
    <t>TE SOLDAVEL PVC 25MM</t>
  </si>
  <si>
    <t>LUVA SOLDAVEL PVC 25MM</t>
  </si>
  <si>
    <t>CAP SOLDAVEL PVC 25MM</t>
  </si>
  <si>
    <t>TE REDUÇÃO PVC 25X3;4</t>
  </si>
  <si>
    <t>ADAPTADOR ROSCA 3;4 MACHO</t>
  </si>
  <si>
    <t>TE COMPRESSÃO 16MM</t>
  </si>
  <si>
    <t>COTOVELO COMPRESSÃO 16MM</t>
  </si>
  <si>
    <t>UNIÃO COMPRESSÃO 16MM</t>
  </si>
  <si>
    <t>TAMPÃO COMPRESSÃO 16MM</t>
  </si>
  <si>
    <t xml:space="preserve">REDE ELÉTRICA </t>
  </si>
  <si>
    <t>DUTO CORRUGADO SONDADO DE 1. 1/2" PARA ACABAMENTO</t>
  </si>
  <si>
    <t>CHAVE MAGNETICA COMPLETA 3,0CV</t>
  </si>
  <si>
    <t>CABO ELÉTRICO FLEXÍVEL AZUL 1,5MM</t>
  </si>
  <si>
    <t>CABO ELÉTRICO FLEXÍVEL PRETO 1,5MM</t>
  </si>
  <si>
    <t>CABO ELÉTRICO FLEXÍVEL PRETO 2,5MM</t>
  </si>
  <si>
    <t>PRESSURIZAÇÃO</t>
  </si>
  <si>
    <t>FILTRO DE DISCO 2" FLR IRRITEC</t>
  </si>
  <si>
    <t>CONJUNTO DE CONEXÕES E ACESSORIOS PARA FILTRO</t>
  </si>
  <si>
    <t>CONEXÕES DE RECALQUE SUCÇÃO GALVANIZADO COM AMORTECEDOR</t>
  </si>
  <si>
    <t>CONJUNTO PRESSURIZAÇÃO THEBE TSM 5509 3,0 CV 380V</t>
  </si>
  <si>
    <t>RECARGA DE EXTINTOR PQS 6KG 20BC</t>
  </si>
  <si>
    <t>28</t>
  </si>
  <si>
    <t>53</t>
  </si>
  <si>
    <t>RECARGA DE EXTINTOR AP 10LTS 2A</t>
  </si>
  <si>
    <t>RECARGA DE EXTINTOR PQS 12KG 20BC</t>
  </si>
  <si>
    <t>RECARGA DE EXTINTOR PQS 6KG 05BC</t>
  </si>
  <si>
    <t>REPARO DE VALVULA EXTINTOR DE PO E CO2</t>
  </si>
  <si>
    <t>AGETOP - 91021</t>
  </si>
  <si>
    <t>AGETOP - 91023</t>
  </si>
  <si>
    <t>AGETOP - 91025</t>
  </si>
  <si>
    <t>AGETOP - 91027</t>
  </si>
  <si>
    <t>AGETOP - 91029</t>
  </si>
  <si>
    <t>AGETOP - 91031</t>
  </si>
  <si>
    <t>AGETOP - 91033</t>
  </si>
  <si>
    <t>AGETOP - 91035</t>
  </si>
  <si>
    <t>AGETOP - 91037</t>
  </si>
  <si>
    <t>AGETOP - 91039</t>
  </si>
  <si>
    <t>AGETOP - 91043</t>
  </si>
  <si>
    <t>AGETOP - 100201</t>
  </si>
  <si>
    <t>AGETOP - 100203</t>
  </si>
  <si>
    <t>AGETOP - 100320</t>
  </si>
  <si>
    <t>AGETOP - 100402</t>
  </si>
  <si>
    <t>AGETOP - 100404</t>
  </si>
  <si>
    <t>AGETOP - 100406</t>
  </si>
  <si>
    <t>AGETOP - 120101</t>
  </si>
  <si>
    <t>AGETOP - 120205</t>
  </si>
  <si>
    <t>AGETOP - 120206</t>
  </si>
  <si>
    <t>AGETOP - 120901</t>
  </si>
  <si>
    <t>AGETOP - 140200</t>
  </si>
  <si>
    <t>AGETOP - 150204</t>
  </si>
  <si>
    <t>AGETOP - 160501</t>
  </si>
  <si>
    <t>AGETOP - 160502</t>
  </si>
  <si>
    <t>AGETOP - 160600</t>
  </si>
  <si>
    <t>AGETOP - 160603</t>
  </si>
  <si>
    <t>AGETOP - 170000</t>
  </si>
  <si>
    <t>AGETOP - 170010</t>
  </si>
  <si>
    <t>AGETOP - 170103</t>
  </si>
  <si>
    <t>AGETOP - 170107</t>
  </si>
  <si>
    <t>AGETOP - 180111</t>
  </si>
  <si>
    <t>AGETOP - 180112</t>
  </si>
  <si>
    <t>AGETOP - 180113</t>
  </si>
  <si>
    <t>AGETOP - 180114</t>
  </si>
  <si>
    <t>AGETOP - 180115</t>
  </si>
  <si>
    <t>AGETOP - 180302</t>
  </si>
  <si>
    <t>AGETOP - 180313</t>
  </si>
  <si>
    <t>AGETOP - 180314</t>
  </si>
  <si>
    <t>AGETOP - 180316</t>
  </si>
  <si>
    <t>AGETOP - 180318</t>
  </si>
  <si>
    <t>AGETOP - 180504</t>
  </si>
  <si>
    <t>AGETOP - 180701</t>
  </si>
  <si>
    <t>AGETOP - 190202</t>
  </si>
  <si>
    <t>AGETOP - 190301</t>
  </si>
  <si>
    <t>AGETOP - 200101</t>
  </si>
  <si>
    <t>AGETOP - 200102</t>
  </si>
  <si>
    <t>AGETOP - 200103</t>
  </si>
  <si>
    <t>AGETOP - 200201</t>
  </si>
  <si>
    <t>AGETOP - 200499</t>
  </si>
  <si>
    <t>AGETOP - 201302</t>
  </si>
  <si>
    <t>AGETOP - 201305</t>
  </si>
  <si>
    <t>AGETOP - 210502</t>
  </si>
  <si>
    <t>AGETOP - 210503</t>
  </si>
  <si>
    <t>AGETOP - 210506</t>
  </si>
  <si>
    <t>AGETOP - 220001</t>
  </si>
  <si>
    <t>AGETOP - 220101</t>
  </si>
  <si>
    <t>AGETOP - 220107</t>
  </si>
  <si>
    <t>AGETOP - 220309</t>
  </si>
  <si>
    <t>AGETOP - 220310</t>
  </si>
  <si>
    <t>AGETOP - 220913</t>
  </si>
  <si>
    <t>AGETOP - 220917</t>
  </si>
  <si>
    <t>AGETOP - 220920</t>
  </si>
  <si>
    <t>AGETOP - 221002</t>
  </si>
  <si>
    <t>AGETOP - 221003</t>
  </si>
  <si>
    <t>AGETOP - 221101</t>
  </si>
  <si>
    <t>AGETOP - 221102</t>
  </si>
  <si>
    <t>AGETOP - 221120</t>
  </si>
  <si>
    <t>AGETOP - 221124</t>
  </si>
  <si>
    <t>AGETOP - 230101</t>
  </si>
  <si>
    <t>AGETOP - 230173</t>
  </si>
  <si>
    <t>AGETOP - 230202</t>
  </si>
  <si>
    <t>AGETOP - 260103</t>
  </si>
  <si>
    <t>AGETOP - 260104</t>
  </si>
  <si>
    <t>AGETOP - 260105</t>
  </si>
  <si>
    <t>AGETOP - 260601</t>
  </si>
  <si>
    <t>AGETOP - 260901</t>
  </si>
  <si>
    <t>AGETOP - 261000</t>
  </si>
  <si>
    <t>AGETOP - 261008</t>
  </si>
  <si>
    <t>AGETOP - 261300</t>
  </si>
  <si>
    <t>AGETOP - 261307</t>
  </si>
  <si>
    <t>AGETOP - 261501</t>
  </si>
  <si>
    <t>AGETOP - 261560</t>
  </si>
  <si>
    <t>AGETOP - 261700</t>
  </si>
  <si>
    <t>AGETOP - 270210</t>
  </si>
  <si>
    <t>AGETOP - 270211</t>
  </si>
  <si>
    <t>AGETOP - 270213</t>
  </si>
  <si>
    <t>AGETOP - 270501</t>
  </si>
  <si>
    <t>AGETOP - 271608</t>
  </si>
  <si>
    <t>AGETOP - 271708</t>
  </si>
  <si>
    <t>AGETOP - 271851</t>
  </si>
  <si>
    <t>AGETOP - 20102</t>
  </si>
  <si>
    <t>AGETOP - 20103</t>
  </si>
  <si>
    <t>AGETOP - 20104</t>
  </si>
  <si>
    <t>AGETOP - 20106</t>
  </si>
  <si>
    <t>AGETOP - 20109</t>
  </si>
  <si>
    <t>AGETOP - 20111</t>
  </si>
  <si>
    <t>AGETOP - 20115</t>
  </si>
  <si>
    <t>AGETOP - 20116</t>
  </si>
  <si>
    <t>AGETOP - 20117</t>
  </si>
  <si>
    <t>AGETOP - 20118</t>
  </si>
  <si>
    <t>AGETOP - 20121</t>
  </si>
  <si>
    <t>AGETOP - 20132</t>
  </si>
  <si>
    <t>AGETOP - 20133</t>
  </si>
  <si>
    <t>AGETOP - 20134</t>
  </si>
  <si>
    <t>AGETOP - 20135</t>
  </si>
  <si>
    <t>AGETOP - 20137</t>
  </si>
  <si>
    <t>AGETOP - 20138</t>
  </si>
  <si>
    <t>AGETOP - 20139</t>
  </si>
  <si>
    <t>AGETOP - 20140</t>
  </si>
  <si>
    <t>AGETOP - 20142</t>
  </si>
  <si>
    <t>AGETOP - 20143</t>
  </si>
  <si>
    <t>AGETOP - 20144</t>
  </si>
  <si>
    <t>AGETOP - 20146</t>
  </si>
  <si>
    <t>AGETOP - 20149</t>
  </si>
  <si>
    <t>AGETOP - 20157</t>
  </si>
  <si>
    <t>AGETOP - 20162</t>
  </si>
  <si>
    <t>AGETOP - 20163</t>
  </si>
  <si>
    <t>AGETOP - 20200</t>
  </si>
  <si>
    <t>AGETOP - 20202</t>
  </si>
  <si>
    <t>AGETOP - 20203</t>
  </si>
  <si>
    <t>AGETOP - 21301</t>
  </si>
  <si>
    <t>AGETOP - 30101</t>
  </si>
  <si>
    <t>AGETOP - 30105</t>
  </si>
  <si>
    <t>AGETOP - 40101</t>
  </si>
  <si>
    <t>AGETOP - 40902</t>
  </si>
  <si>
    <t>AGETOP - 41140</t>
  </si>
  <si>
    <t>AGETOP - 60010</t>
  </si>
  <si>
    <t>AGETOP - 60104</t>
  </si>
  <si>
    <t>AGETOP - 60105</t>
  </si>
  <si>
    <t>AGETOP - 60160</t>
  </si>
  <si>
    <t>AGETOP - 60180</t>
  </si>
  <si>
    <t>AGETOP - 60192</t>
  </si>
  <si>
    <t>AGETOP - 60202</t>
  </si>
  <si>
    <t>AGETOP - 60302</t>
  </si>
  <si>
    <t>AGETOP - 60303</t>
  </si>
  <si>
    <t>AGETOP - 60304</t>
  </si>
  <si>
    <t>AGETOP - 60305</t>
  </si>
  <si>
    <t>AGETOP - 60312</t>
  </si>
  <si>
    <t>AGETOP - 60314</t>
  </si>
  <si>
    <t>AGETOP - 60470</t>
  </si>
  <si>
    <t>AGETOP - 60507</t>
  </si>
  <si>
    <t>AGETOP - 60801</t>
  </si>
  <si>
    <t>AGETOP - 67006</t>
  </si>
  <si>
    <t>AGETOP - 67010</t>
  </si>
  <si>
    <t>AGETOP - 67016</t>
  </si>
  <si>
    <t>AGETOP - 70391</t>
  </si>
  <si>
    <t>AGETOP - 70392</t>
  </si>
  <si>
    <t>AGETOP - 70393</t>
  </si>
  <si>
    <t>AGETOP - 70394</t>
  </si>
  <si>
    <t>AGETOP - 70561</t>
  </si>
  <si>
    <t>AGETOP - 70626</t>
  </si>
  <si>
    <t>AGETOP - 71100</t>
  </si>
  <si>
    <t>AGETOP - 71171</t>
  </si>
  <si>
    <t>AGETOP - 71172</t>
  </si>
  <si>
    <t>AGETOP - 71174</t>
  </si>
  <si>
    <t>AGETOP - 71175</t>
  </si>
  <si>
    <t>AGETOP - 71176</t>
  </si>
  <si>
    <t>AGETOP - 71177</t>
  </si>
  <si>
    <t>AGETOP - 71440</t>
  </si>
  <si>
    <t>AGETOP - 71441</t>
  </si>
  <si>
    <t>AGETOP - 71442</t>
  </si>
  <si>
    <t>AGETOP - 71861</t>
  </si>
  <si>
    <t>AGETOP - 71862</t>
  </si>
  <si>
    <t>AGETOP - 71863</t>
  </si>
  <si>
    <t>AGETOP - 71864</t>
  </si>
  <si>
    <t>AGETOP - 72341</t>
  </si>
  <si>
    <t>AGETOP - 72345</t>
  </si>
  <si>
    <t>AGETOP - 72355</t>
  </si>
  <si>
    <t>AGETOP - 72575</t>
  </si>
  <si>
    <t>AGETOP - 72579</t>
  </si>
  <si>
    <t>AGETOP - 70645</t>
  </si>
  <si>
    <t>AGETOP - 70646</t>
  </si>
  <si>
    <t>AGETOP - 70681</t>
  </si>
  <si>
    <t>AGETOP - 70691</t>
  </si>
  <si>
    <t>AGETOP - 70760</t>
  </si>
  <si>
    <t>AGETOP - 70761</t>
  </si>
  <si>
    <t>AGETOP - 70762</t>
  </si>
  <si>
    <t>AGETOP - 70763</t>
  </si>
  <si>
    <t>AGETOP - 70764</t>
  </si>
  <si>
    <t>AGETOP - 70765</t>
  </si>
  <si>
    <t>AGETOP - 71193</t>
  </si>
  <si>
    <t>AGETOP - 71194</t>
  </si>
  <si>
    <t>AGETOP - 71195</t>
  </si>
  <si>
    <t>AGETOP - 71196</t>
  </si>
  <si>
    <t>AGETOP - 71197</t>
  </si>
  <si>
    <t>AGETOP - 71198</t>
  </si>
  <si>
    <t>AGETOP - 71199</t>
  </si>
  <si>
    <t>Mão-de-obra</t>
  </si>
  <si>
    <t>ANOTAÇÃO DE RESPONSABILIDADE TÉCNICA CREA</t>
  </si>
  <si>
    <t>CREA-GO</t>
  </si>
  <si>
    <t>TELHA TERMOACÚSTICA METÁLICA PRÉ-PINTADA TIPO  SANDUICHE, AÇO/PUR/AÇO, ESPESSURA DA CAMADA DE POLIURETANO=30MM. INCLUSOS OS ACESSÓRIOS DE FIXAÇÃO E ACABAMENTOS (FECHAMENTO LATERAL, CUMEEIRA E RUFO)</t>
  </si>
  <si>
    <t>FORRO DE GESSO ACARTONADO. INCLUSIVE FIXAÇÃO</t>
  </si>
  <si>
    <t>ALÇAPÕES EM FORRO DE GESSO PARA INSPEÇÃO NAS ELETROCALHAS (60X60)</t>
  </si>
  <si>
    <t>SINAPI - 74073/001</t>
  </si>
  <si>
    <t>PAREDE EM PAINEL ACUSTICO ISOVER OU EQUIVALENTE</t>
  </si>
  <si>
    <t>ISOLAMENTO ACUSTICO COM ESPUMA POLIURETANO E=25MM, FLEXIVEL 100X100X2CM, DENSIDADE 29 A 35 KG/M3</t>
  </si>
  <si>
    <t>COTAÇÃO</t>
  </si>
  <si>
    <t>SINAPI - 84098</t>
  </si>
  <si>
    <t>CARPETES (SINAPI)</t>
  </si>
  <si>
    <t xml:space="preserve">M2    </t>
  </si>
  <si>
    <t>CARPETE DE NYLON EM MANTA PARA TRAFEGO COMERCIAL PESADO, E = 9 A 10 MM (INSTALADO)</t>
  </si>
  <si>
    <t>96,87</t>
  </si>
  <si>
    <t>MOLA PARA PORTA DE ALUMÍNIO</t>
  </si>
  <si>
    <t>LAMBRIL DE MADEIRA</t>
  </si>
  <si>
    <t>CHAPA DE ALUMÍNIO COMPOSTO TECBOND, FORMADO POR DUAS CHAPAS DE ALUMÍNIO E POR UM NÚCLEO DE POLIETILENO, COR: CINZA PRATA FOSCO, COM JUNTAS PRETAS, SEGUINDO RECOMENDAÇÕES DO FABRICANTE.</t>
  </si>
  <si>
    <t>ENGENHEIRO ELETRICISTA</t>
  </si>
  <si>
    <t>ENGENHEIRO MECÂNICO</t>
  </si>
  <si>
    <t>ENGENHEIRO CIVIL</t>
  </si>
  <si>
    <t>90</t>
  </si>
  <si>
    <t>SINPAPI - 90777</t>
  </si>
  <si>
    <t>SINPAPI - 90780</t>
  </si>
  <si>
    <t>SINPAPI - 91677</t>
  </si>
  <si>
    <t>18</t>
  </si>
  <si>
    <t>131</t>
  </si>
  <si>
    <t>3</t>
  </si>
  <si>
    <t>19</t>
  </si>
  <si>
    <t xml:space="preserve">ISOLAMENTO ACUSTICO </t>
  </si>
  <si>
    <t>SINAPI - 10709</t>
  </si>
  <si>
    <t>INSTALAÇÕES HIDROSANITÁRIAS</t>
  </si>
  <si>
    <t>KIT FERR.P/MICT.LOUCA (ESPUDE,CONEXÃO ENTR.PARAFUSOS)</t>
  </si>
  <si>
    <t>TUBO DE LIGACAO PVC CROMADO 1.1/2" / ESPUDE  - (ENTRADA)</t>
  </si>
  <si>
    <t>L A V A T O R I O / A C E S S O R I O S</t>
  </si>
  <si>
    <t>V A S O  S A N I T A R I O / A C E S S O R I O S</t>
  </si>
  <si>
    <t>M I C T O R I O/A C E S S O R I O S</t>
  </si>
  <si>
    <t>P I A / A C E S S O R I O S</t>
  </si>
  <si>
    <t>T A N Q U E S / T O R N E I R A S  J A R D I M S</t>
  </si>
  <si>
    <t>R E G I S T R O S</t>
  </si>
  <si>
    <t>AGUA FRIA</t>
  </si>
  <si>
    <t>L U V A S  DE  P V C</t>
  </si>
  <si>
    <t>B U C H A S</t>
  </si>
  <si>
    <t>N I P E L S</t>
  </si>
  <si>
    <t>C A P</t>
  </si>
  <si>
    <t>J O E L H O S</t>
  </si>
  <si>
    <t>T E</t>
  </si>
  <si>
    <t>U N I A O</t>
  </si>
  <si>
    <t>A D E S I V O S:</t>
  </si>
  <si>
    <t>C U R V A S</t>
  </si>
  <si>
    <t>E S G O T O   S A N I T A R I O</t>
  </si>
  <si>
    <t>PLUG</t>
  </si>
  <si>
    <t>C O R P O  DE C A I X A  S I F O N A D A/R A L O</t>
  </si>
  <si>
    <t>D I V E R S O S</t>
  </si>
  <si>
    <t>J U N C O E S</t>
  </si>
  <si>
    <t>L U V A S</t>
  </si>
  <si>
    <t>VASO SANITARIO</t>
  </si>
  <si>
    <t>ANEL DE VEDAÇÃO PARA VASO SANITÁRIO</t>
  </si>
  <si>
    <t>TUBO PARA VÁLVULA DE DESCARGA ( CURTO 1.1/2" )</t>
  </si>
  <si>
    <t>VALVULA DE DESCARGA  - CROMADA</t>
  </si>
  <si>
    <t>CONJUNTO DE FIXACAO P/VASO SANITARIO (PAR)</t>
  </si>
  <si>
    <t>ASSENTO PARA VASO SANITÁRIO 1ª LINHA</t>
  </si>
  <si>
    <t>LIGAÇÃO FLEXÍVEL PVC DIAM.1/2" (ENGATE)</t>
  </si>
  <si>
    <t>SIFAO FLEXIVEL UNIVERSAL ( SANFONADO) EM PVC PARA LAVATORIO</t>
  </si>
  <si>
    <t>TORNEIRA PARA LAVATÓRIO DIÂMETRO 1/2"</t>
  </si>
  <si>
    <t>VALVULA P/LAVATORIO PVC DIAMETRO 1"</t>
  </si>
  <si>
    <t>MICTORIO DE LOUCA C/SIFAO INTEGRADO</t>
  </si>
  <si>
    <t>VALVULA  DESCARGA P/MICTORIO DIAM. 3/4" - 1/2"</t>
  </si>
  <si>
    <t>TORNEIRA P/PIA DIAM. 1/2" E 3/4" DE MESA - BICA MÓVEL</t>
  </si>
  <si>
    <t>SIFAO P/PIA 1.1/2"X2" PVC CROMADO</t>
  </si>
  <si>
    <t>TORNEIRA DE PAREDE P/TANQUE DIAM.1/2" E 3/4"</t>
  </si>
  <si>
    <t>SIFAO P/TANQUE 1" X 1.1/2" - PVC</t>
  </si>
  <si>
    <t>VALVULA P/TANQUE PVC</t>
  </si>
  <si>
    <t>REGISTRO DE GAVETA C/CANOPLA DIAMETRO 1"</t>
  </si>
  <si>
    <t>TUBO SOLDAVEL PVC MARROM DIAMETRO 20 mm</t>
  </si>
  <si>
    <t>TUBO SOLDAVEL PVC MARROM DIAMETRO 25 mm</t>
  </si>
  <si>
    <t>TUBO SOLDAVEL PVC MARROM DIAMETRO 32 mm</t>
  </si>
  <si>
    <t>TUBO SOLDAVEL PVC MARROM DIAM.(40 mm)</t>
  </si>
  <si>
    <t>TUBO SOLDAVEL PVC MARROM DIAM. 50 mm</t>
  </si>
  <si>
    <t>TUBO SOLDAVEL PVC MARROM DIAMETRO 60 mm (2")</t>
  </si>
  <si>
    <t>TUBO SOLDAVEL PVC MARROM DIAMETRO 75 mm</t>
  </si>
  <si>
    <t>TUBO SOLDAVEL PVC MARROM DIAMETRO 85 mm</t>
  </si>
  <si>
    <t>LUVA SOLDAVEL DIAMETRO 20 mm</t>
  </si>
  <si>
    <t>LUVA SOLDAVEL DIAMETRO 25 mm</t>
  </si>
  <si>
    <t>LUVA SOLDAVEL DIAMETRO 32 mm</t>
  </si>
  <si>
    <t>LUVA SOLDAVEL DIAMETRO 40 mm</t>
  </si>
  <si>
    <t>LUVA SOLDAVEL DIAMETRO 50 mm</t>
  </si>
  <si>
    <t>LUVA SOLDAVEL DIAMETRO 60 mm</t>
  </si>
  <si>
    <t>LUVA SOLDAVEL DIAMETRO 75 mm</t>
  </si>
  <si>
    <t>LUVA SOLDAVEL DIAMETRO 85 mm</t>
  </si>
  <si>
    <t>LUVA DE REDUCAO SOLDAVEL DIAMETRO 25 X 20 mm</t>
  </si>
  <si>
    <t>LUVA DE REDUCAO SOLDAVEL C/ROSCA 25 X 1/2"</t>
  </si>
  <si>
    <t>LUVA DE REDUCAO SOLDAVEL DIAMETRO 32 X 25 mm</t>
  </si>
  <si>
    <t>LUVA SOLDAVEL C/ROSCA DIAMETRO 20 X 1/2"</t>
  </si>
  <si>
    <t>LUVA SOLDAVEL C/ROSCA DIAMETRO 25 X 3/4"</t>
  </si>
  <si>
    <t>LUVA SOLDAVEL C/ROSCA DIAMETRO 32 X 1"</t>
  </si>
  <si>
    <t>LUVA SOLDAVEL C/ROSCA DIAMETRO 40 X 1.1/4"</t>
  </si>
  <si>
    <t>LUVA SOLDAVEL C/ROSCA DIAMETRO 50 X 1.1/2"</t>
  </si>
  <si>
    <t>LUVA SOLD.C/BUCHA DE LATAO 20 X 1/2" COR AZUL</t>
  </si>
  <si>
    <t>LUVA RED.SOLDAVEL C/BUCHA LATAO DIAM.25 X 1/2"</t>
  </si>
  <si>
    <t>LUVA SOLD.C/BUCHA DE LATAO 25X3/4" COR AZUL</t>
  </si>
  <si>
    <t>BUCHA DE REDUCAO SOLD.CURTA 25 MM X 20 MM</t>
  </si>
  <si>
    <t>BUCHA DE REDUCAO SOLD.CURTA 32 X 25 MM</t>
  </si>
  <si>
    <t>BUCHA DE REDUCAO SOLD.CURTA 40 X 32 mm</t>
  </si>
  <si>
    <t>BUCHA DE REDUCAO SOLD.CURTO 50 X 40 mm</t>
  </si>
  <si>
    <t>BUCHA DE REDUCAO SOLD. CURTA 60 X 50 mm</t>
  </si>
  <si>
    <t>BUCHA DE REDUCAO SOLDAVEL CURTA 75 X 60 mm</t>
  </si>
  <si>
    <t>BUCHA DE REDUCAO SOLDAVEL CURTA 85 X 75 mm</t>
  </si>
  <si>
    <t>BUCHA DE REDUCAO SOLD.LONGA 32 X 20 mm</t>
  </si>
  <si>
    <t>BUCHA DE REDUCAO SOLD.LONGA 40 X 20 mm</t>
  </si>
  <si>
    <t>BUCHA DE REDUCAO SOLD.LONGA 40 X 25</t>
  </si>
  <si>
    <t>BUCHA DE REDUCAO SOLD.LONGA 50 X 20 mm</t>
  </si>
  <si>
    <t>BUCHA DE REDUCAO SOLDAVEL LONGA 50 X 25 mm</t>
  </si>
  <si>
    <t>BUCHA DE REDUCAO SOLDAVEL LONGA 50 X 32 mm</t>
  </si>
  <si>
    <t>BUCHA DE REDUCAO SOLDAVEL LONGA 60 X 25 mm</t>
  </si>
  <si>
    <t>BUCHA DE REDUCAO SOLDAVEL LONGA 60 X 32 mm</t>
  </si>
  <si>
    <t>BUCHA DE REDUCAO SOLDAVEL LONGA 60 X 40 mm</t>
  </si>
  <si>
    <t>BUCHA DE REDUCAO SOLDAVEL LONGA 60 X 50 mm</t>
  </si>
  <si>
    <t>BUCHA DE REDUÇÃO SOLDÁVEL LONGA 75 X 50 MM</t>
  </si>
  <si>
    <t>NIPLE COM ROSCA DIAMETRO 1/2"</t>
  </si>
  <si>
    <t>NIPLE COM ROSCA DIAMETRO 3/4"</t>
  </si>
  <si>
    <t>NIPLE COM ROSCA DIAMETRO 1"</t>
  </si>
  <si>
    <t>NIPLE COM ROSCA DIAMETRO 1.1/4"</t>
  </si>
  <si>
    <t>NIPLE COM ROSCA DIAMETRO 1.1/2"</t>
  </si>
  <si>
    <t>NIPLE COM ROSCA DIAMETRO 2"</t>
  </si>
  <si>
    <t>CAP PVC SOLDAVEL 20 mm</t>
  </si>
  <si>
    <t>CAP SOLD. DIAMETRO 25 mm</t>
  </si>
  <si>
    <t>CAP PVC SOLDAVEL 32 mm</t>
  </si>
  <si>
    <t>CAP PVC SOLDAVEL DIAMETRO 40 mm</t>
  </si>
  <si>
    <t>CAP PVC SOLDAVEL DIAMETRO 50 mm</t>
  </si>
  <si>
    <t>CAP PVC SOLDAVEL DIAMETRO 60 mm</t>
  </si>
  <si>
    <t>CAP PVC SOLDAVEL DIAMETRO 75 mm</t>
  </si>
  <si>
    <t>CAP PVC SOLDAVEL DIAMETRO 85 mm</t>
  </si>
  <si>
    <t>JOELHO 45 GRAUS SOLDAVEL 20 mm</t>
  </si>
  <si>
    <t>JOELHO 45 GRAUS SOLDAVEL 25 mm</t>
  </si>
  <si>
    <t>JOELHO 45 GRAUS SOLDAVEL 32 mm</t>
  </si>
  <si>
    <t>JOELHO 45 GRAUS SOLDAVEL 40 mm</t>
  </si>
  <si>
    <t>JOELHO 45 GRAUS SOLDAVEL 50 mm</t>
  </si>
  <si>
    <t>JOELHO 45 GRAUS SOLDAVEL 60 mm</t>
  </si>
  <si>
    <t>JOELHO 45 GRAUS SOLDAVEL 75 mm</t>
  </si>
  <si>
    <t>JOELHO 45 GRAUS SOLDAVEL 85 mm</t>
  </si>
  <si>
    <t>JOELHO 90 GRAUS SOLDAVEL DIAMETRO 20 MM</t>
  </si>
  <si>
    <t>JOELHO 90 GRAUS SOLDAVEL DIAMETRO 25 MM</t>
  </si>
  <si>
    <t>JOELHO 90 GRAUS SOLDAVEL DIAMETRO 32 MM (1")</t>
  </si>
  <si>
    <t>JOELHO 90 GRAUS SOLDAVEL DIAMETRO 40 mm (1.1/4")</t>
  </si>
  <si>
    <t>JOELHO 90 GRAUS SOLDAVEL 50 mm (MARROM)</t>
  </si>
  <si>
    <t>JOELHO 90 GRAUS SOLDAVEL DIAMETRO 60 mm</t>
  </si>
  <si>
    <t>JOELHO 90 GRAUS SOLDAVEL DIAMETRO 75 mm</t>
  </si>
  <si>
    <t>JOELHO 90 GRAUS SOLDAVEL DIAMETRO 85 mm</t>
  </si>
  <si>
    <t>JOELHO REDUÇÃO 90º SOLDÁVEL  32 mm X 25 mm</t>
  </si>
  <si>
    <t>JOELHO RED.90 GRAUS SOLD.C/BUCHA LATAO 25X1/2"</t>
  </si>
  <si>
    <t>JOELHO REDUCAO 90 GRAUS SOLD./ROSCA 25 X 1/2"</t>
  </si>
  <si>
    <t>JOELHO 90 GRAUS SOLD.C/BUCHA LATAO 20 X 1/2"</t>
  </si>
  <si>
    <t>JOELHO 90 GRAUS SOLD. C/BUCHA LATAO 25 X 3/4"</t>
  </si>
  <si>
    <t>JOELHO RED.90 GR.C/ROSCA E BUC.LATAO 3/4"X1/2"</t>
  </si>
  <si>
    <t>JOELHO DE REDUCAO 90 GRAUS SOLD.DIAM.25X20MM</t>
  </si>
  <si>
    <t>JOELHO 90 GRAUS C/ROSCA E BUCHA LATAO DIAM.1/2"</t>
  </si>
  <si>
    <t>JOELHO 90 GRAUS C/ROSCA E BUCHA LATAO DIAM. 3/4</t>
  </si>
  <si>
    <t>TE 90 GRAUS SOLDAVEL DIAMETRO 20 mm</t>
  </si>
  <si>
    <t>TE 90 GRAUS SOLDAVEL DIAMETRO 25 mm</t>
  </si>
  <si>
    <t>TE 90 GRAUS SOLDAVEL DIAMETRO 32 mm</t>
  </si>
  <si>
    <t>TE 90 GRAUS SOLDAVEL DIAMETRO 40 mm</t>
  </si>
  <si>
    <t>TE 90 GRAUS SOLDAVEL DIAMETRO 50 mm</t>
  </si>
  <si>
    <t>TE 90 GRAUS SOLDAVEL DIMETRO 60 mm</t>
  </si>
  <si>
    <t>TE 90 GRAUS SOLDAVEL DIAMETRO 75 mm</t>
  </si>
  <si>
    <t>TE 90 GRAUS SOLDAVEL DIAMETRO 85 mm</t>
  </si>
  <si>
    <t>TE DE REDUCAO 90 GRAUS SOLDAVEL 25 X 20 mm</t>
  </si>
  <si>
    <t>TE REDUCAO 90 GRAUS SOLDAVEL 32 X 25 mm</t>
  </si>
  <si>
    <t>TE REDUCAO 90 GRAUS SOLDAVEL 40 X 32 mm</t>
  </si>
  <si>
    <t>TE DE REDUCAO 90 GRAUS SOLD.50 X 20 MM</t>
  </si>
  <si>
    <t>TE REDUCAO 90 GRAUS SOLDAVEL 50 X 25 mm</t>
  </si>
  <si>
    <t>TE REDUCAO 90 GRAUS SOLDAVEL 50 X 32 mm</t>
  </si>
  <si>
    <t>TE REDUCAO 90 GRAUS SOLDAVEL 50 X 40 mm</t>
  </si>
  <si>
    <t>TE DE REDUCAO 90 GRAUS SOLDAVEL 75 X 50 MM</t>
  </si>
  <si>
    <t>TE DE REDUCAO 90 GRAUS SOLDAVEL 85 X 60 MM</t>
  </si>
  <si>
    <t>TE REDUÇÃO 90º SOLD.C/ROSCA 32 X 32 X 3/4"</t>
  </si>
  <si>
    <t>TE REDUCAO 90 GRAUS SOLD.C/ROSCA 25X25X1/2"</t>
  </si>
  <si>
    <t>TE 90 GR.SOLD.C/ROSCA NA BOLSA CENT.20X20X1/2"</t>
  </si>
  <si>
    <t>TE90 GR.SOLD.C/ROSCA NA BOLSA CENT.25X25X3/4"</t>
  </si>
  <si>
    <t>TE 90 GR.SOLD.C/BUC.LATAO NA BOLSA CENT.20X20X1/2"</t>
  </si>
  <si>
    <t>TE 90 GR.SOLD.C/BUC.LATAO NA BOLSA CENT.25X25X3/4"</t>
  </si>
  <si>
    <t>TE RED.SOLD.90GR.BUC.LATAO BOLSA CENT.25X25X1/2"</t>
  </si>
  <si>
    <t>UNIAO SOLDAVEL DIAMETRO 20 mm</t>
  </si>
  <si>
    <t>UNIAO SOLDAVEL DIAMETRO 25 mm</t>
  </si>
  <si>
    <t>UNIAO SOLDAVEL DIAMETRO 32 mm</t>
  </si>
  <si>
    <t>UNIAO SOLDAVEL DIAMETRO 40 mm</t>
  </si>
  <si>
    <t>UNIAO SOLDAVEL DIAMETRO 50 mm</t>
  </si>
  <si>
    <t>UNIAO SOLDAVEL DIAMETRO 60 mm</t>
  </si>
  <si>
    <t>UNIAO SOLDAVEL DIAMETRO 75 mm</t>
  </si>
  <si>
    <t>ADESIVO PLASTICO - BISNAGA 75 G</t>
  </si>
  <si>
    <t>SOLUCAO LIMPADORA 200 CM3</t>
  </si>
  <si>
    <t>CURVA 90 GRAUS SOLDAVEL DIAMETRO 20 mm</t>
  </si>
  <si>
    <t>CURVA 90 GRAUS SOLDAVEL DIAMETRO 25 mm</t>
  </si>
  <si>
    <t>CURVA 90 GRAUS SOLDAVEL DIAMETRO 32 mm</t>
  </si>
  <si>
    <t>CURVA 90 GRAUS SOLDAVEL DIAMETRO 40 mm</t>
  </si>
  <si>
    <t>CURVA 90 GRAUS SOLDAVEL DIAMETRO 50 mm</t>
  </si>
  <si>
    <t>CURVA 90 GRAUS SOLDAVEL DIAMETRO 60 mm</t>
  </si>
  <si>
    <t>CURVA 45º DIAMETRO 50 MM</t>
  </si>
  <si>
    <t>CURVA 45 GRAUS SOLDAVEL DIAMETRO 75 MM</t>
  </si>
  <si>
    <t>PLUG PVC COM ROSCA 1/2"</t>
  </si>
  <si>
    <t>BUCHA DE REDUCAO LONGA DIAM. 50 X 40 MM</t>
  </si>
  <si>
    <t>CAP DIAMETRO 50 MM ESGOTO PRIMARIO</t>
  </si>
  <si>
    <t>CAP DIAMETRO 75 MM ESGOTO PRIMARIO</t>
  </si>
  <si>
    <t>CAP DIAMETRO 100 MM ESGOTO PRIMARIO</t>
  </si>
  <si>
    <t>CORPO CX. SIFONADA DIAM. 150 X 150 X 50</t>
  </si>
  <si>
    <t>PROLONGAMENTO DE CX.SINFONADA 150 MM</t>
  </si>
  <si>
    <t>CURVA 45 GRAUS DIAMETRO 40 MM</t>
  </si>
  <si>
    <t>CURVA 45 GRAUS DIAMETRO 100 MM</t>
  </si>
  <si>
    <t>CURVA 90 GRAUS CURTA DIAM. 40 MM</t>
  </si>
  <si>
    <t>CURVA 90 GRAUS CURTA DIAM. 50 MM</t>
  </si>
  <si>
    <t>CURVA 90 GRAUS CURTA DIAM. 75 MM</t>
  </si>
  <si>
    <t>CURVA 90 GRAUS CURTA DIAM. 100 MM</t>
  </si>
  <si>
    <t>CURVA 90 GRAUS LONGA DIAM. 40 MM</t>
  </si>
  <si>
    <t>CURVA 90 GRAUS LONGA DIAM. 50 MM</t>
  </si>
  <si>
    <t>CURVA 90 GRAUS LONGA DIAM. 75 MM</t>
  </si>
  <si>
    <t>CURVA 90 GRAUS LONGA DIAM. 100 MM</t>
  </si>
  <si>
    <t>TORNEIRA BOIA DIAMETRO 1.1/4" - 32 MM</t>
  </si>
  <si>
    <t>JOELHO 45 GRAUS DIAMETRO 40 MM</t>
  </si>
  <si>
    <t>JOELHO 45 GRAUS DIAMETRO 50 MM</t>
  </si>
  <si>
    <t>JOELHO 45 GRAUS DIAMETRO 75 MM</t>
  </si>
  <si>
    <t>JOELHO 45 GRAUS DIAMETRO 100 MM</t>
  </si>
  <si>
    <t>JOELHO 90 GRAUS C/ANEL 40 mm</t>
  </si>
  <si>
    <t>JOELHO 90 GRAUS C/ANEL 50 MM</t>
  </si>
  <si>
    <t>JOELHO 90 GRAUS DIAMETRO 40 MM</t>
  </si>
  <si>
    <t>JOELHO 90 GRAUS DIAMETRO 50 MM</t>
  </si>
  <si>
    <t>JOELHO 90 GRAUS DIAMETRO 75 MM</t>
  </si>
  <si>
    <t>JOELHO 90 GRAUS DIAMETRO 100 MM</t>
  </si>
  <si>
    <t>JUNCAO 45 GRAUS DIAMETRO 40 MM</t>
  </si>
  <si>
    <t>JUNCAO SIMPLES DIAMETRO 50 X 50 MM</t>
  </si>
  <si>
    <t>JUNCAO SIMPLES DIAM. 75 X 50 MM</t>
  </si>
  <si>
    <t>JUNCAO SIMPLES DIAMETRO 75 X 75 MM</t>
  </si>
  <si>
    <t>JUNCAO SIMPLES DIAM. 100 X 50 MM</t>
  </si>
  <si>
    <t>JUNCAO SIMPLES DIAMETRO 100 X 75 MM</t>
  </si>
  <si>
    <t>JUNCAO SIMPLES DIAM. 100 X 100 MM</t>
  </si>
  <si>
    <t>JUNÇÃO DUPLA DIAMETRO 75 MM</t>
  </si>
  <si>
    <t>LUVA SIMPLES DIAMETRO 40 MM</t>
  </si>
  <si>
    <t>LUVA SIMPLES DIAMETRO 50 MM</t>
  </si>
  <si>
    <t>LUVA SIMPLES DIAMETRO 75 MM</t>
  </si>
  <si>
    <t>LUVA SIMPLES DIAM. 100 MM</t>
  </si>
  <si>
    <t>TE 90 GRAUS DIAMETRO 40 MM - ESGOTO</t>
  </si>
  <si>
    <t>TE DE INSPECAO DIAMETRO 100 X 75 MM</t>
  </si>
  <si>
    <t>TE SANITARIO DIAMETRO 50 X 50 MM</t>
  </si>
  <si>
    <t>TE SANITARIO DIAMETRO 75 X 50 MM</t>
  </si>
  <si>
    <t>TE SANITARIO DIAMETRO 75 X 75 MM</t>
  </si>
  <si>
    <t>TE SANITARIO DIAMETRO 100 X 50 MM</t>
  </si>
  <si>
    <t>TE SANITARIO DIAMETRO 100 X 75 MM</t>
  </si>
  <si>
    <t>TE SANITARIO DIAMETRO 100 X 100 MM</t>
  </si>
  <si>
    <t>300</t>
  </si>
  <si>
    <t>Luminária de emergência 20w</t>
  </si>
  <si>
    <t>TOTAL GERAL</t>
  </si>
  <si>
    <t>235</t>
  </si>
  <si>
    <t>11</t>
  </si>
  <si>
    <t>93</t>
  </si>
  <si>
    <t>575</t>
  </si>
  <si>
    <t>165</t>
  </si>
  <si>
    <t>112</t>
  </si>
  <si>
    <t>690</t>
  </si>
  <si>
    <t>370</t>
  </si>
  <si>
    <t>1128</t>
  </si>
  <si>
    <t>158</t>
  </si>
  <si>
    <t>1500</t>
  </si>
  <si>
    <t>334</t>
  </si>
  <si>
    <t>292</t>
  </si>
  <si>
    <t>56</t>
  </si>
  <si>
    <t>64</t>
  </si>
  <si>
    <t>225</t>
  </si>
  <si>
    <t>135</t>
  </si>
  <si>
    <t>312</t>
  </si>
  <si>
    <t>574</t>
  </si>
  <si>
    <t>92</t>
  </si>
  <si>
    <t>363</t>
  </si>
  <si>
    <t>395</t>
  </si>
  <si>
    <t>TOTAL GERAL COM BDI DE 24,63%</t>
  </si>
  <si>
    <t>EST.MAD.TELHA FIBROCIM. COM APOIOS EM LAJES/VIGAS OU PAREDES(SOMENTE TERÇAS) C/FERRAGENS</t>
  </si>
  <si>
    <t xml:space="preserve">PLANILHA DE ESTIMATIVA DE CUSTO - MANUTENÇÃO PREDIAL </t>
  </si>
  <si>
    <t>Lucas Furtado da Silva</t>
  </si>
  <si>
    <t>Engenheiro Civil</t>
  </si>
  <si>
    <t>Assessor Técnico Legislativo</t>
  </si>
  <si>
    <t>Goiânia, 26 de setembro de 2017</t>
  </si>
  <si>
    <t>Os quantitativos dos serviços foram baseados nos de mesma natureza executados em anos anteriores. Há também previsão de serviços não executados, mas que necessitam ser feitos para a boa manutenção da estrutura predial da Câmara Municipal de Goiânia. Os preços tiveram como referência as planilhas de serviços e insumos diversos descritos no Sistema Nacional de Pesquisa de Custos e Índices da Construção Civil (SINAPI, de agosto de 2017, desonerada), Relatório Sintético de Composições Obras Civil (AGETOP, de outubro de 2016, onerada) e Sistema Integrado de Administração de Serviços Gerais – SIASG e Comprasnet (PAINEL DE PREÇOS). Há, também, valores resultantes de pesquisa de mercado - 03 (três) cotações - que tiveram como base orçamentos já aprovados pelo setor de compras da Casa.</t>
  </si>
</sst>
</file>

<file path=xl/styles.xml><?xml version="1.0" encoding="utf-8"?>
<styleSheet xmlns="http://schemas.openxmlformats.org/spreadsheetml/2006/main">
  <numFmts count="4">
    <numFmt numFmtId="164" formatCode="_-&quot;R$&quot;\ * #,##0.00_-;\-&quot;R$&quot;\ * #,##0.00_-;_-&quot;R$&quot;\ * &quot;-&quot;??_-;_-@_-"/>
    <numFmt numFmtId="165" formatCode="_-* #,##0.00_-;\-* #,##0.00_-;_-* &quot;-&quot;??_-;_-@_-"/>
    <numFmt numFmtId="166" formatCode="000000"/>
    <numFmt numFmtId="167" formatCode="&quot;R$&quot;\ #,##0.00"/>
  </numFmts>
  <fonts count="1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rgb="FF000000"/>
      <name val="Times New Roman"/>
      <family val="1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5" fillId="0" borderId="0"/>
    <xf numFmtId="0" fontId="2" fillId="0" borderId="0"/>
  </cellStyleXfs>
  <cellXfs count="104">
    <xf numFmtId="0" fontId="0" fillId="0" borderId="0" xfId="0"/>
    <xf numFmtId="49" fontId="0" fillId="0" borderId="0" xfId="0" applyNumberFormat="1" applyBorder="1" applyAlignment="1">
      <alignment horizontal="center"/>
    </xf>
    <xf numFmtId="0" fontId="0" fillId="0" borderId="1" xfId="0" applyBorder="1"/>
    <xf numFmtId="0" fontId="1" fillId="0" borderId="4" xfId="0" applyFont="1" applyBorder="1" applyAlignment="1">
      <alignment horizontal="center"/>
    </xf>
    <xf numFmtId="0" fontId="0" fillId="0" borderId="0" xfId="0" applyAlignment="1">
      <alignment wrapText="1"/>
    </xf>
    <xf numFmtId="0" fontId="4" fillId="0" borderId="0" xfId="0" applyFont="1"/>
    <xf numFmtId="0" fontId="4" fillId="0" borderId="0" xfId="0" applyFont="1" applyAlignment="1">
      <alignment wrapText="1"/>
    </xf>
    <xf numFmtId="0" fontId="0" fillId="0" borderId="0" xfId="0" applyAlignment="1">
      <alignment horizontal="left" vertical="center" wrapText="1"/>
    </xf>
    <xf numFmtId="164" fontId="0" fillId="0" borderId="0" xfId="1" applyFont="1" applyAlignment="1">
      <alignment horizontal="left" vertical="center" wrapText="1"/>
    </xf>
    <xf numFmtId="167" fontId="0" fillId="0" borderId="0" xfId="1" applyNumberFormat="1" applyFont="1" applyAlignment="1">
      <alignment vertical="center"/>
    </xf>
    <xf numFmtId="49" fontId="0" fillId="0" borderId="0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Fill="1"/>
    <xf numFmtId="0" fontId="0" fillId="0" borderId="0" xfId="0" applyFill="1"/>
    <xf numFmtId="0" fontId="0" fillId="0" borderId="0" xfId="0" applyBorder="1" applyAlignment="1"/>
    <xf numFmtId="0" fontId="8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164" fontId="8" fillId="2" borderId="1" xfId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164" fontId="7" fillId="2" borderId="1" xfId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64" fontId="11" fillId="0" borderId="1" xfId="1" applyFont="1" applyFill="1" applyBorder="1" applyAlignment="1">
      <alignment horizontal="left" vertical="center" wrapText="1"/>
    </xf>
    <xf numFmtId="164" fontId="9" fillId="0" borderId="1" xfId="1" applyFont="1" applyFill="1" applyBorder="1" applyAlignment="1">
      <alignment horizontal="righ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64" fontId="6" fillId="0" borderId="1" xfId="1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166" fontId="11" fillId="0" borderId="1" xfId="0" applyNumberFormat="1" applyFont="1" applyFill="1" applyBorder="1" applyAlignment="1">
      <alignment horizontal="left" vertical="top" wrapText="1"/>
    </xf>
    <xf numFmtId="4" fontId="9" fillId="0" borderId="1" xfId="0" applyNumberFormat="1" applyFont="1" applyFill="1" applyBorder="1" applyAlignment="1">
      <alignment horizontal="center" vertical="center" wrapText="1"/>
    </xf>
    <xf numFmtId="164" fontId="9" fillId="0" borderId="1" xfId="1" applyFont="1" applyFill="1" applyBorder="1" applyAlignment="1">
      <alignment horizontal="left" vertical="center" wrapText="1"/>
    </xf>
    <xf numFmtId="1" fontId="11" fillId="0" borderId="1" xfId="0" applyNumberFormat="1" applyFont="1" applyFill="1" applyBorder="1" applyAlignment="1">
      <alignment horizontal="left" vertical="top" wrapText="1"/>
    </xf>
    <xf numFmtId="164" fontId="6" fillId="3" borderId="1" xfId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11" fillId="0" borderId="1" xfId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0" fontId="10" fillId="0" borderId="1" xfId="4" applyFont="1" applyFill="1" applyBorder="1" applyAlignment="1">
      <alignment vertical="center" wrapText="1"/>
    </xf>
    <xf numFmtId="164" fontId="11" fillId="0" borderId="1" xfId="1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top" wrapText="1"/>
    </xf>
    <xf numFmtId="2" fontId="11" fillId="0" borderId="1" xfId="0" applyNumberFormat="1" applyFont="1" applyFill="1" applyBorder="1" applyAlignment="1">
      <alignment horizontal="right" vertical="top" wrapText="1"/>
    </xf>
    <xf numFmtId="164" fontId="11" fillId="0" borderId="1" xfId="1" applyFont="1" applyFill="1" applyBorder="1" applyAlignment="1">
      <alignment horizontal="right" vertical="top" wrapText="1"/>
    </xf>
    <xf numFmtId="49" fontId="6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64" fontId="6" fillId="0" borderId="1" xfId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left" vertical="center" wrapText="1"/>
    </xf>
    <xf numFmtId="164" fontId="11" fillId="0" borderId="1" xfId="1" applyFont="1" applyBorder="1" applyAlignment="1">
      <alignment horizontal="left" vertical="center" wrapText="1"/>
    </xf>
    <xf numFmtId="1" fontId="6" fillId="0" borderId="1" xfId="0" applyNumberFormat="1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10" fillId="0" borderId="1" xfId="3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164" fontId="6" fillId="0" borderId="1" xfId="1" applyFont="1" applyBorder="1" applyAlignment="1">
      <alignment wrapText="1"/>
    </xf>
    <xf numFmtId="49" fontId="9" fillId="0" borderId="1" xfId="0" applyNumberFormat="1" applyFont="1" applyFill="1" applyBorder="1" applyAlignment="1">
      <alignment horizontal="right" vertical="center" wrapText="1"/>
    </xf>
    <xf numFmtId="0" fontId="10" fillId="0" borderId="1" xfId="5" applyFont="1" applyBorder="1" applyAlignment="1">
      <alignment horizontal="center" wrapText="1"/>
    </xf>
    <xf numFmtId="0" fontId="6" fillId="0" borderId="1" xfId="0" applyFont="1" applyFill="1" applyBorder="1" applyAlignment="1">
      <alignment wrapText="1"/>
    </xf>
    <xf numFmtId="0" fontId="10" fillId="0" borderId="1" xfId="3" applyFont="1" applyBorder="1" applyAlignment="1">
      <alignment horizontal="center" wrapText="1"/>
    </xf>
    <xf numFmtId="0" fontId="10" fillId="0" borderId="1" xfId="3" applyFont="1" applyBorder="1" applyAlignment="1">
      <alignment horizontal="right" wrapText="1"/>
    </xf>
    <xf numFmtId="164" fontId="10" fillId="0" borderId="1" xfId="1" applyFont="1" applyBorder="1" applyAlignment="1">
      <alignment horizontal="right" wrapText="1"/>
    </xf>
    <xf numFmtId="0" fontId="9" fillId="0" borderId="2" xfId="0" applyFont="1" applyFill="1" applyBorder="1" applyAlignment="1">
      <alignment horizontal="righ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right" vertical="center" wrapText="1"/>
    </xf>
    <xf numFmtId="164" fontId="9" fillId="0" borderId="3" xfId="1" applyFont="1" applyFill="1" applyBorder="1" applyAlignment="1">
      <alignment horizontal="right" vertical="center" wrapText="1"/>
    </xf>
    <xf numFmtId="164" fontId="11" fillId="0" borderId="3" xfId="1" applyFont="1" applyFill="1" applyBorder="1" applyAlignment="1">
      <alignment horizontal="right" vertical="top" wrapText="1"/>
    </xf>
    <xf numFmtId="49" fontId="6" fillId="0" borderId="3" xfId="0" applyNumberFormat="1" applyFont="1" applyBorder="1" applyAlignment="1">
      <alignment horizontal="center" vertical="center" wrapText="1"/>
    </xf>
    <xf numFmtId="164" fontId="6" fillId="0" borderId="4" xfId="1" applyFont="1" applyBorder="1" applyAlignment="1">
      <alignment horizontal="left" vertical="center" wrapText="1"/>
    </xf>
    <xf numFmtId="0" fontId="15" fillId="0" borderId="0" xfId="0" applyFont="1" applyAlignment="1">
      <alignment horizontal="center"/>
    </xf>
    <xf numFmtId="49" fontId="13" fillId="4" borderId="2" xfId="0" applyNumberFormat="1" applyFont="1" applyFill="1" applyBorder="1" applyAlignment="1">
      <alignment horizontal="center" vertical="center" wrapText="1"/>
    </xf>
    <xf numFmtId="49" fontId="13" fillId="4" borderId="3" xfId="0" applyNumberFormat="1" applyFont="1" applyFill="1" applyBorder="1" applyAlignment="1">
      <alignment horizontal="center" vertical="center" wrapText="1"/>
    </xf>
    <xf numFmtId="49" fontId="13" fillId="4" borderId="4" xfId="0" applyNumberFormat="1" applyFont="1" applyFill="1" applyBorder="1" applyAlignment="1">
      <alignment horizontal="center" vertical="center" wrapText="1"/>
    </xf>
    <xf numFmtId="167" fontId="13" fillId="4" borderId="2" xfId="1" applyNumberFormat="1" applyFont="1" applyFill="1" applyBorder="1" applyAlignment="1">
      <alignment horizontal="center" vertical="center" wrapText="1"/>
    </xf>
    <xf numFmtId="167" fontId="13" fillId="4" borderId="4" xfId="1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center" wrapText="1"/>
    </xf>
    <xf numFmtId="0" fontId="12" fillId="2" borderId="3" xfId="0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</cellXfs>
  <cellStyles count="6">
    <cellStyle name="Moeda" xfId="1" builtinId="4"/>
    <cellStyle name="Normal" xfId="0" builtinId="0"/>
    <cellStyle name="Normal 2" xfId="3"/>
    <cellStyle name="Normal 3" xfId="4"/>
    <cellStyle name="Normal 6" xfId="5"/>
    <cellStyle name="Separador de milhares 6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1021772</xdr:colOff>
      <xdr:row>2</xdr:row>
      <xdr:rowOff>181840</xdr:rowOff>
    </xdr:to>
    <xdr:pic>
      <xdr:nvPicPr>
        <xdr:cNvPr id="2" name="Imagem 1" descr="logomarca_Camara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2147454" cy="56284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02"/>
  <sheetViews>
    <sheetView tabSelected="1" zoomScale="90" zoomScaleNormal="90" workbookViewId="0">
      <pane ySplit="5" topLeftCell="A627" activePane="bottomLeft" state="frozen"/>
      <selection pane="bottomLeft" activeCell="A641" sqref="A641:H641"/>
    </sheetView>
  </sheetViews>
  <sheetFormatPr defaultRowHeight="15"/>
  <cols>
    <col min="1" max="1" width="16.85546875" bestFit="1" customWidth="1"/>
    <col min="2" max="2" width="50.5703125" style="7" customWidth="1"/>
    <col min="3" max="3" width="8.140625" style="11" bestFit="1" customWidth="1"/>
    <col min="4" max="4" width="11.42578125" style="8" bestFit="1" customWidth="1"/>
    <col min="5" max="5" width="12.7109375" style="8" bestFit="1" customWidth="1"/>
    <col min="6" max="6" width="11.42578125" style="8" bestFit="1" customWidth="1"/>
    <col min="7" max="7" width="11" style="10" bestFit="1" customWidth="1"/>
    <col min="8" max="8" width="12.42578125" style="8" bestFit="1" customWidth="1"/>
    <col min="9" max="9" width="8.140625" customWidth="1"/>
    <col min="10" max="10" width="5.140625" hidden="1" customWidth="1"/>
  </cols>
  <sheetData>
    <row r="1" spans="1:9">
      <c r="A1" s="84"/>
      <c r="B1" s="84"/>
      <c r="C1" s="85" t="s">
        <v>931</v>
      </c>
      <c r="D1" s="85"/>
      <c r="E1" s="85"/>
      <c r="F1" s="85"/>
      <c r="G1" s="85"/>
      <c r="H1" s="85"/>
      <c r="I1" s="5"/>
    </row>
    <row r="2" spans="1:9">
      <c r="A2" s="84"/>
      <c r="B2" s="84"/>
      <c r="C2" s="85"/>
      <c r="D2" s="85"/>
      <c r="E2" s="85"/>
      <c r="F2" s="85"/>
      <c r="G2" s="85"/>
      <c r="H2" s="85"/>
      <c r="I2" s="5"/>
    </row>
    <row r="3" spans="1:9">
      <c r="A3" s="84"/>
      <c r="B3" s="84"/>
      <c r="C3" s="85"/>
      <c r="D3" s="85"/>
      <c r="E3" s="85"/>
      <c r="F3" s="85"/>
      <c r="G3" s="85"/>
      <c r="H3" s="85"/>
      <c r="I3" s="5"/>
    </row>
    <row r="4" spans="1:9">
      <c r="A4" s="84"/>
      <c r="B4" s="84"/>
      <c r="C4" s="85"/>
      <c r="D4" s="85"/>
      <c r="E4" s="85"/>
      <c r="F4" s="85"/>
      <c r="G4" s="85"/>
      <c r="H4" s="85"/>
      <c r="I4" s="5"/>
    </row>
    <row r="5" spans="1:9">
      <c r="A5" s="15" t="s">
        <v>30</v>
      </c>
      <c r="B5" s="16" t="s">
        <v>31</v>
      </c>
      <c r="C5" s="16" t="s">
        <v>32</v>
      </c>
      <c r="D5" s="17" t="s">
        <v>33</v>
      </c>
      <c r="E5" s="17" t="s">
        <v>657</v>
      </c>
      <c r="F5" s="17" t="s">
        <v>294</v>
      </c>
      <c r="G5" s="18" t="s">
        <v>5</v>
      </c>
      <c r="H5" s="19" t="s">
        <v>34</v>
      </c>
      <c r="I5" s="5"/>
    </row>
    <row r="6" spans="1:9" s="13" customFormat="1">
      <c r="A6" s="81" t="s">
        <v>120</v>
      </c>
      <c r="B6" s="82"/>
      <c r="C6" s="82"/>
      <c r="D6" s="82"/>
      <c r="E6" s="82"/>
      <c r="F6" s="82"/>
      <c r="G6" s="82"/>
      <c r="H6" s="83"/>
      <c r="I6" s="12"/>
    </row>
    <row r="7" spans="1:9" s="13" customFormat="1">
      <c r="A7" s="20" t="s">
        <v>679</v>
      </c>
      <c r="B7" s="21" t="s">
        <v>677</v>
      </c>
      <c r="C7" s="22" t="s">
        <v>121</v>
      </c>
      <c r="D7" s="23">
        <v>0</v>
      </c>
      <c r="E7" s="24">
        <v>67.64</v>
      </c>
      <c r="F7" s="23">
        <f>E7+D7</f>
        <v>67.64</v>
      </c>
      <c r="G7" s="25" t="s">
        <v>264</v>
      </c>
      <c r="H7" s="26">
        <f>G7*F7</f>
        <v>12986.880000000001</v>
      </c>
      <c r="I7" s="12"/>
    </row>
    <row r="8" spans="1:9" s="13" customFormat="1">
      <c r="A8" s="20" t="s">
        <v>680</v>
      </c>
      <c r="B8" s="21" t="s">
        <v>122</v>
      </c>
      <c r="C8" s="22" t="s">
        <v>121</v>
      </c>
      <c r="D8" s="23">
        <v>0</v>
      </c>
      <c r="E8" s="24">
        <v>40.229999999999997</v>
      </c>
      <c r="F8" s="23">
        <f t="shared" ref="F8:F10" si="0">E8+D8</f>
        <v>40.229999999999997</v>
      </c>
      <c r="G8" s="25" t="s">
        <v>265</v>
      </c>
      <c r="H8" s="26">
        <f t="shared" ref="H8:H10" si="1">G8*F8</f>
        <v>28965.599999999999</v>
      </c>
      <c r="I8" s="12"/>
    </row>
    <row r="9" spans="1:9" s="13" customFormat="1">
      <c r="A9" s="20" t="s">
        <v>681</v>
      </c>
      <c r="B9" s="27" t="s">
        <v>675</v>
      </c>
      <c r="C9" s="22" t="s">
        <v>121</v>
      </c>
      <c r="D9" s="23">
        <v>0</v>
      </c>
      <c r="E9" s="24">
        <v>78.069999999999993</v>
      </c>
      <c r="F9" s="23">
        <f t="shared" si="0"/>
        <v>78.069999999999993</v>
      </c>
      <c r="G9" s="25" t="s">
        <v>264</v>
      </c>
      <c r="H9" s="26">
        <f t="shared" si="1"/>
        <v>14989.439999999999</v>
      </c>
      <c r="I9" s="12"/>
    </row>
    <row r="10" spans="1:9" s="13" customFormat="1">
      <c r="A10" s="20" t="s">
        <v>679</v>
      </c>
      <c r="B10" s="27" t="s">
        <v>676</v>
      </c>
      <c r="C10" s="22" t="s">
        <v>121</v>
      </c>
      <c r="D10" s="23">
        <v>0</v>
      </c>
      <c r="E10" s="24">
        <v>67.64</v>
      </c>
      <c r="F10" s="23">
        <f t="shared" si="0"/>
        <v>67.64</v>
      </c>
      <c r="G10" s="25" t="s">
        <v>678</v>
      </c>
      <c r="H10" s="26">
        <f t="shared" si="1"/>
        <v>6087.6</v>
      </c>
      <c r="I10" s="12"/>
    </row>
    <row r="11" spans="1:9" s="13" customFormat="1">
      <c r="A11" s="81" t="s">
        <v>145</v>
      </c>
      <c r="B11" s="82"/>
      <c r="C11" s="82"/>
      <c r="D11" s="82"/>
      <c r="E11" s="82"/>
      <c r="F11" s="82"/>
      <c r="G11" s="82"/>
      <c r="H11" s="83"/>
      <c r="I11" s="12"/>
    </row>
    <row r="12" spans="1:9" s="13" customFormat="1" ht="24">
      <c r="A12" s="28" t="s">
        <v>560</v>
      </c>
      <c r="B12" s="21" t="s">
        <v>146</v>
      </c>
      <c r="C12" s="22" t="s">
        <v>48</v>
      </c>
      <c r="D12" s="23">
        <v>0</v>
      </c>
      <c r="E12" s="23">
        <v>2.73</v>
      </c>
      <c r="F12" s="23">
        <f>E12+D12</f>
        <v>2.73</v>
      </c>
      <c r="G12" s="25" t="s">
        <v>910</v>
      </c>
      <c r="H12" s="26">
        <f t="shared" ref="H12:H44" si="2">G12*F12</f>
        <v>1569.75</v>
      </c>
      <c r="I12" s="12"/>
    </row>
    <row r="13" spans="1:9" s="13" customFormat="1" ht="24">
      <c r="A13" s="28" t="s">
        <v>561</v>
      </c>
      <c r="B13" s="21" t="s">
        <v>147</v>
      </c>
      <c r="C13" s="22" t="s">
        <v>48</v>
      </c>
      <c r="D13" s="23">
        <v>0</v>
      </c>
      <c r="E13" s="23">
        <v>14.17</v>
      </c>
      <c r="F13" s="23">
        <f t="shared" ref="F13:F54" si="3">E13+D13</f>
        <v>14.17</v>
      </c>
      <c r="G13" s="25" t="s">
        <v>909</v>
      </c>
      <c r="H13" s="26">
        <f t="shared" si="2"/>
        <v>1317.81</v>
      </c>
      <c r="I13" s="12"/>
    </row>
    <row r="14" spans="1:9" s="13" customFormat="1">
      <c r="A14" s="28" t="s">
        <v>562</v>
      </c>
      <c r="B14" s="21" t="s">
        <v>148</v>
      </c>
      <c r="C14" s="22" t="s">
        <v>48</v>
      </c>
      <c r="D14" s="23">
        <v>0</v>
      </c>
      <c r="E14" s="23">
        <v>1.0900000000000001</v>
      </c>
      <c r="F14" s="23">
        <f t="shared" si="3"/>
        <v>1.0900000000000001</v>
      </c>
      <c r="G14" s="25" t="s">
        <v>909</v>
      </c>
      <c r="H14" s="26">
        <f t="shared" si="2"/>
        <v>101.37</v>
      </c>
      <c r="I14" s="12"/>
    </row>
    <row r="15" spans="1:9" s="13" customFormat="1" ht="24">
      <c r="A15" s="28" t="s">
        <v>563</v>
      </c>
      <c r="B15" s="21" t="s">
        <v>149</v>
      </c>
      <c r="C15" s="22" t="s">
        <v>48</v>
      </c>
      <c r="D15" s="23">
        <v>0</v>
      </c>
      <c r="E15" s="23">
        <v>5.46</v>
      </c>
      <c r="F15" s="23">
        <f t="shared" si="3"/>
        <v>5.46</v>
      </c>
      <c r="G15" s="25" t="s">
        <v>255</v>
      </c>
      <c r="H15" s="26">
        <f t="shared" si="2"/>
        <v>1195.74</v>
      </c>
      <c r="I15" s="12"/>
    </row>
    <row r="16" spans="1:9" s="13" customFormat="1" ht="24">
      <c r="A16" s="28" t="s">
        <v>564</v>
      </c>
      <c r="B16" s="21" t="s">
        <v>150</v>
      </c>
      <c r="C16" s="22" t="s">
        <v>48</v>
      </c>
      <c r="D16" s="23">
        <v>0</v>
      </c>
      <c r="E16" s="23">
        <v>14.17</v>
      </c>
      <c r="F16" s="23">
        <f t="shared" si="3"/>
        <v>14.17</v>
      </c>
      <c r="G16" s="25" t="s">
        <v>227</v>
      </c>
      <c r="H16" s="26">
        <f t="shared" si="2"/>
        <v>1417</v>
      </c>
      <c r="I16" s="12"/>
    </row>
    <row r="17" spans="1:9" s="13" customFormat="1" ht="24">
      <c r="A17" s="28" t="s">
        <v>565</v>
      </c>
      <c r="B17" s="21" t="s">
        <v>151</v>
      </c>
      <c r="C17" s="22" t="s">
        <v>48</v>
      </c>
      <c r="D17" s="23">
        <v>0</v>
      </c>
      <c r="E17" s="23">
        <v>7.63</v>
      </c>
      <c r="F17" s="23">
        <f t="shared" si="3"/>
        <v>7.63</v>
      </c>
      <c r="G17" s="25" t="s">
        <v>226</v>
      </c>
      <c r="H17" s="26">
        <f t="shared" si="2"/>
        <v>152.6</v>
      </c>
      <c r="I17" s="12"/>
    </row>
    <row r="18" spans="1:9" s="13" customFormat="1" ht="24">
      <c r="A18" s="28" t="s">
        <v>566</v>
      </c>
      <c r="B18" s="21" t="s">
        <v>152</v>
      </c>
      <c r="C18" s="22" t="s">
        <v>48</v>
      </c>
      <c r="D18" s="23">
        <v>0</v>
      </c>
      <c r="E18" s="23">
        <v>8.2200000000000006</v>
      </c>
      <c r="F18" s="23">
        <f t="shared" si="3"/>
        <v>8.2200000000000006</v>
      </c>
      <c r="G18" s="25" t="s">
        <v>227</v>
      </c>
      <c r="H18" s="26">
        <f>G18*F18</f>
        <v>822.00000000000011</v>
      </c>
      <c r="I18" s="12"/>
    </row>
    <row r="19" spans="1:9" s="13" customFormat="1">
      <c r="A19" s="28" t="s">
        <v>567</v>
      </c>
      <c r="B19" s="21" t="s">
        <v>153</v>
      </c>
      <c r="C19" s="22" t="s">
        <v>48</v>
      </c>
      <c r="D19" s="23">
        <v>0</v>
      </c>
      <c r="E19" s="23">
        <v>27.26</v>
      </c>
      <c r="F19" s="23">
        <f t="shared" si="3"/>
        <v>27.26</v>
      </c>
      <c r="G19" s="25" t="s">
        <v>226</v>
      </c>
      <c r="H19" s="26">
        <f t="shared" si="2"/>
        <v>545.20000000000005</v>
      </c>
      <c r="I19" s="12"/>
    </row>
    <row r="20" spans="1:9" s="13" customFormat="1">
      <c r="A20" s="28" t="s">
        <v>568</v>
      </c>
      <c r="B20" s="21" t="s">
        <v>154</v>
      </c>
      <c r="C20" s="22" t="s">
        <v>48</v>
      </c>
      <c r="D20" s="23">
        <v>0</v>
      </c>
      <c r="E20" s="23">
        <v>5.46</v>
      </c>
      <c r="F20" s="23">
        <f t="shared" si="3"/>
        <v>5.46</v>
      </c>
      <c r="G20" s="25" t="s">
        <v>230</v>
      </c>
      <c r="H20" s="26">
        <f t="shared" si="2"/>
        <v>1092</v>
      </c>
      <c r="I20" s="12"/>
    </row>
    <row r="21" spans="1:9" s="13" customFormat="1">
      <c r="A21" s="28" t="s">
        <v>569</v>
      </c>
      <c r="B21" s="21" t="s">
        <v>155</v>
      </c>
      <c r="C21" s="22" t="s">
        <v>104</v>
      </c>
      <c r="D21" s="23">
        <v>0</v>
      </c>
      <c r="E21" s="23">
        <v>29.35</v>
      </c>
      <c r="F21" s="23">
        <f t="shared" si="3"/>
        <v>29.35</v>
      </c>
      <c r="G21" s="25" t="s">
        <v>233</v>
      </c>
      <c r="H21" s="26">
        <f t="shared" si="2"/>
        <v>176.10000000000002</v>
      </c>
      <c r="I21" s="12"/>
    </row>
    <row r="22" spans="1:9" s="13" customFormat="1" ht="24">
      <c r="A22" s="28" t="s">
        <v>570</v>
      </c>
      <c r="B22" s="21" t="s">
        <v>156</v>
      </c>
      <c r="C22" s="22" t="s">
        <v>104</v>
      </c>
      <c r="D22" s="23">
        <v>0</v>
      </c>
      <c r="E22" s="23">
        <v>141.74</v>
      </c>
      <c r="F22" s="23">
        <f t="shared" si="3"/>
        <v>141.74</v>
      </c>
      <c r="G22" s="25" t="s">
        <v>234</v>
      </c>
      <c r="H22" s="26">
        <f t="shared" si="2"/>
        <v>283.48</v>
      </c>
      <c r="I22" s="12"/>
    </row>
    <row r="23" spans="1:9" s="13" customFormat="1" ht="24">
      <c r="A23" s="28" t="s">
        <v>571</v>
      </c>
      <c r="B23" s="21" t="s">
        <v>157</v>
      </c>
      <c r="C23" s="22" t="s">
        <v>48</v>
      </c>
      <c r="D23" s="23">
        <v>0</v>
      </c>
      <c r="E23" s="23">
        <v>1.0900000000000001</v>
      </c>
      <c r="F23" s="23">
        <f t="shared" si="3"/>
        <v>1.0900000000000001</v>
      </c>
      <c r="G23" s="25" t="s">
        <v>908</v>
      </c>
      <c r="H23" s="26">
        <f t="shared" si="2"/>
        <v>11.99</v>
      </c>
      <c r="I23" s="12"/>
    </row>
    <row r="24" spans="1:9" s="13" customFormat="1">
      <c r="A24" s="28" t="s">
        <v>572</v>
      </c>
      <c r="B24" s="21" t="s">
        <v>158</v>
      </c>
      <c r="C24" s="22" t="s">
        <v>48</v>
      </c>
      <c r="D24" s="23">
        <v>0</v>
      </c>
      <c r="E24" s="23">
        <v>4.09</v>
      </c>
      <c r="F24" s="23">
        <f t="shared" si="3"/>
        <v>4.09</v>
      </c>
      <c r="G24" s="25" t="s">
        <v>229</v>
      </c>
      <c r="H24" s="26">
        <f t="shared" si="2"/>
        <v>32.72</v>
      </c>
      <c r="I24" s="12"/>
    </row>
    <row r="25" spans="1:9" s="13" customFormat="1">
      <c r="A25" s="28" t="s">
        <v>573</v>
      </c>
      <c r="B25" s="21" t="s">
        <v>159</v>
      </c>
      <c r="C25" s="22" t="s">
        <v>48</v>
      </c>
      <c r="D25" s="23">
        <v>0</v>
      </c>
      <c r="E25" s="23">
        <v>2.04</v>
      </c>
      <c r="F25" s="23">
        <f t="shared" si="3"/>
        <v>2.04</v>
      </c>
      <c r="G25" s="25" t="s">
        <v>907</v>
      </c>
      <c r="H25" s="26">
        <f t="shared" si="2"/>
        <v>479.40000000000003</v>
      </c>
      <c r="I25" s="12"/>
    </row>
    <row r="26" spans="1:9" s="13" customFormat="1" ht="24">
      <c r="A26" s="28" t="s">
        <v>574</v>
      </c>
      <c r="B26" s="21" t="s">
        <v>160</v>
      </c>
      <c r="C26" s="22" t="s">
        <v>48</v>
      </c>
      <c r="D26" s="23">
        <v>0.11</v>
      </c>
      <c r="E26" s="23">
        <v>2.38</v>
      </c>
      <c r="F26" s="23">
        <f t="shared" si="3"/>
        <v>2.4899999999999998</v>
      </c>
      <c r="G26" s="25" t="s">
        <v>231</v>
      </c>
      <c r="H26" s="26">
        <f t="shared" si="2"/>
        <v>74.699999999999989</v>
      </c>
      <c r="I26" s="12"/>
    </row>
    <row r="27" spans="1:9" s="13" customFormat="1" ht="24">
      <c r="A27" s="28" t="s">
        <v>575</v>
      </c>
      <c r="B27" s="21" t="s">
        <v>161</v>
      </c>
      <c r="C27" s="22" t="s">
        <v>1</v>
      </c>
      <c r="D27" s="23">
        <v>0</v>
      </c>
      <c r="E27" s="23">
        <v>2.94</v>
      </c>
      <c r="F27" s="23">
        <f t="shared" si="3"/>
        <v>2.94</v>
      </c>
      <c r="G27" s="25" t="s">
        <v>233</v>
      </c>
      <c r="H27" s="26">
        <f t="shared" si="2"/>
        <v>17.64</v>
      </c>
      <c r="I27" s="12"/>
    </row>
    <row r="28" spans="1:9" s="13" customFormat="1">
      <c r="A28" s="28" t="s">
        <v>576</v>
      </c>
      <c r="B28" s="21" t="s">
        <v>162</v>
      </c>
      <c r="C28" s="22" t="s">
        <v>1</v>
      </c>
      <c r="D28" s="23">
        <v>0</v>
      </c>
      <c r="E28" s="23">
        <v>3.91</v>
      </c>
      <c r="F28" s="23">
        <f t="shared" si="3"/>
        <v>3.91</v>
      </c>
      <c r="G28" s="25" t="s">
        <v>233</v>
      </c>
      <c r="H28" s="26">
        <f t="shared" si="2"/>
        <v>23.46</v>
      </c>
      <c r="I28" s="12"/>
    </row>
    <row r="29" spans="1:9" s="13" customFormat="1">
      <c r="A29" s="28" t="s">
        <v>577</v>
      </c>
      <c r="B29" s="21" t="s">
        <v>163</v>
      </c>
      <c r="C29" s="22" t="s">
        <v>48</v>
      </c>
      <c r="D29" s="23">
        <v>0</v>
      </c>
      <c r="E29" s="23">
        <v>2.94</v>
      </c>
      <c r="F29" s="23">
        <f t="shared" si="3"/>
        <v>2.94</v>
      </c>
      <c r="G29" s="25" t="s">
        <v>684</v>
      </c>
      <c r="H29" s="26">
        <f t="shared" si="2"/>
        <v>8.82</v>
      </c>
      <c r="I29" s="12"/>
    </row>
    <row r="30" spans="1:9" s="13" customFormat="1" ht="24">
      <c r="A30" s="28" t="s">
        <v>578</v>
      </c>
      <c r="B30" s="21" t="s">
        <v>164</v>
      </c>
      <c r="C30" s="22" t="s">
        <v>1</v>
      </c>
      <c r="D30" s="23">
        <v>0</v>
      </c>
      <c r="E30" s="23">
        <v>7.83</v>
      </c>
      <c r="F30" s="23">
        <f t="shared" si="3"/>
        <v>7.83</v>
      </c>
      <c r="G30" s="25" t="s">
        <v>235</v>
      </c>
      <c r="H30" s="26">
        <f t="shared" si="2"/>
        <v>31.32</v>
      </c>
      <c r="I30" s="12"/>
    </row>
    <row r="31" spans="1:9" s="13" customFormat="1">
      <c r="A31" s="28" t="s">
        <v>579</v>
      </c>
      <c r="B31" s="21" t="s">
        <v>165</v>
      </c>
      <c r="C31" s="22" t="s">
        <v>64</v>
      </c>
      <c r="D31" s="23">
        <v>0</v>
      </c>
      <c r="E31" s="23">
        <v>6.26</v>
      </c>
      <c r="F31" s="23">
        <f t="shared" si="3"/>
        <v>6.26</v>
      </c>
      <c r="G31" s="25" t="s">
        <v>236</v>
      </c>
      <c r="H31" s="26">
        <f t="shared" si="2"/>
        <v>75.12</v>
      </c>
      <c r="I31" s="12"/>
    </row>
    <row r="32" spans="1:9" s="13" customFormat="1">
      <c r="A32" s="28" t="s">
        <v>580</v>
      </c>
      <c r="B32" s="21" t="s">
        <v>166</v>
      </c>
      <c r="C32" s="22" t="s">
        <v>64</v>
      </c>
      <c r="D32" s="23">
        <v>0</v>
      </c>
      <c r="E32" s="23">
        <v>4.7</v>
      </c>
      <c r="F32" s="23">
        <f t="shared" si="3"/>
        <v>4.7</v>
      </c>
      <c r="G32" s="25" t="s">
        <v>236</v>
      </c>
      <c r="H32" s="26">
        <f t="shared" si="2"/>
        <v>56.400000000000006</v>
      </c>
      <c r="I32" s="12"/>
    </row>
    <row r="33" spans="1:9" s="13" customFormat="1" ht="24">
      <c r="A33" s="28" t="s">
        <v>581</v>
      </c>
      <c r="B33" s="21" t="s">
        <v>167</v>
      </c>
      <c r="C33" s="22" t="s">
        <v>48</v>
      </c>
      <c r="D33" s="23">
        <v>0</v>
      </c>
      <c r="E33" s="23">
        <v>6.1</v>
      </c>
      <c r="F33" s="23">
        <f t="shared" si="3"/>
        <v>6.1</v>
      </c>
      <c r="G33" s="25" t="s">
        <v>237</v>
      </c>
      <c r="H33" s="26">
        <f t="shared" si="2"/>
        <v>61</v>
      </c>
      <c r="I33" s="12"/>
    </row>
    <row r="34" spans="1:9" s="13" customFormat="1">
      <c r="A34" s="28" t="s">
        <v>582</v>
      </c>
      <c r="B34" s="21" t="s">
        <v>168</v>
      </c>
      <c r="C34" s="22" t="s">
        <v>1</v>
      </c>
      <c r="D34" s="23">
        <v>0</v>
      </c>
      <c r="E34" s="23">
        <v>3.91</v>
      </c>
      <c r="F34" s="23">
        <f t="shared" si="3"/>
        <v>3.91</v>
      </c>
      <c r="G34" s="25" t="s">
        <v>228</v>
      </c>
      <c r="H34" s="26">
        <f t="shared" si="2"/>
        <v>3.91</v>
      </c>
      <c r="I34" s="12"/>
    </row>
    <row r="35" spans="1:9" s="13" customFormat="1" ht="24">
      <c r="A35" s="28" t="s">
        <v>583</v>
      </c>
      <c r="B35" s="21" t="s">
        <v>169</v>
      </c>
      <c r="C35" s="22" t="s">
        <v>48</v>
      </c>
      <c r="D35" s="23">
        <v>0</v>
      </c>
      <c r="E35" s="23">
        <v>4.5199999999999996</v>
      </c>
      <c r="F35" s="23">
        <f t="shared" si="3"/>
        <v>4.5199999999999996</v>
      </c>
      <c r="G35" s="25" t="s">
        <v>227</v>
      </c>
      <c r="H35" s="26">
        <f t="shared" si="2"/>
        <v>451.99999999999994</v>
      </c>
      <c r="I35" s="12"/>
    </row>
    <row r="36" spans="1:9" s="13" customFormat="1" ht="24">
      <c r="A36" s="28" t="s">
        <v>584</v>
      </c>
      <c r="B36" s="21" t="s">
        <v>170</v>
      </c>
      <c r="C36" s="22" t="s">
        <v>48</v>
      </c>
      <c r="D36" s="23">
        <v>0</v>
      </c>
      <c r="E36" s="23">
        <v>3.53</v>
      </c>
      <c r="F36" s="23">
        <f t="shared" si="3"/>
        <v>3.53</v>
      </c>
      <c r="G36" s="25" t="s">
        <v>240</v>
      </c>
      <c r="H36" s="26">
        <f t="shared" si="2"/>
        <v>185.3956</v>
      </c>
      <c r="I36" s="12"/>
    </row>
    <row r="37" spans="1:9" s="13" customFormat="1" ht="24">
      <c r="A37" s="28" t="s">
        <v>585</v>
      </c>
      <c r="B37" s="21" t="s">
        <v>171</v>
      </c>
      <c r="C37" s="22" t="s">
        <v>121</v>
      </c>
      <c r="D37" s="23">
        <v>0</v>
      </c>
      <c r="E37" s="23">
        <v>13.63</v>
      </c>
      <c r="F37" s="23">
        <f t="shared" si="3"/>
        <v>13.63</v>
      </c>
      <c r="G37" s="25" t="s">
        <v>230</v>
      </c>
      <c r="H37" s="26">
        <f t="shared" si="2"/>
        <v>2726</v>
      </c>
      <c r="I37" s="12"/>
    </row>
    <row r="38" spans="1:9" s="13" customFormat="1" ht="24">
      <c r="A38" s="28" t="s">
        <v>586</v>
      </c>
      <c r="B38" s="21" t="s">
        <v>172</v>
      </c>
      <c r="C38" s="22" t="s">
        <v>121</v>
      </c>
      <c r="D38" s="23">
        <v>0</v>
      </c>
      <c r="E38" s="23">
        <v>13.63</v>
      </c>
      <c r="F38" s="23">
        <f t="shared" si="3"/>
        <v>13.63</v>
      </c>
      <c r="G38" s="25" t="s">
        <v>230</v>
      </c>
      <c r="H38" s="26">
        <f t="shared" si="2"/>
        <v>2726</v>
      </c>
      <c r="I38" s="12"/>
    </row>
    <row r="39" spans="1:9" s="13" customFormat="1" ht="36">
      <c r="A39" s="28" t="s">
        <v>587</v>
      </c>
      <c r="B39" s="21" t="s">
        <v>173</v>
      </c>
      <c r="C39" s="22" t="s">
        <v>48</v>
      </c>
      <c r="D39" s="23">
        <v>1.89</v>
      </c>
      <c r="E39" s="23">
        <v>0</v>
      </c>
      <c r="F39" s="23">
        <f t="shared" si="3"/>
        <v>1.89</v>
      </c>
      <c r="G39" s="25" t="s">
        <v>239</v>
      </c>
      <c r="H39" s="26">
        <f t="shared" si="2"/>
        <v>756</v>
      </c>
      <c r="I39" s="12"/>
    </row>
    <row r="40" spans="1:9" s="13" customFormat="1">
      <c r="A40" s="28" t="s">
        <v>588</v>
      </c>
      <c r="B40" s="21" t="s">
        <v>174</v>
      </c>
      <c r="C40" s="22" t="s">
        <v>48</v>
      </c>
      <c r="D40" s="23">
        <v>0</v>
      </c>
      <c r="E40" s="23">
        <v>2.35</v>
      </c>
      <c r="F40" s="23">
        <f t="shared" si="3"/>
        <v>2.35</v>
      </c>
      <c r="G40" s="25" t="s">
        <v>241</v>
      </c>
      <c r="H40" s="26">
        <f t="shared" si="2"/>
        <v>352.5</v>
      </c>
      <c r="I40" s="12"/>
    </row>
    <row r="41" spans="1:9" s="13" customFormat="1">
      <c r="A41" s="28" t="s">
        <v>589</v>
      </c>
      <c r="B41" s="21" t="s">
        <v>175</v>
      </c>
      <c r="C41" s="22" t="s">
        <v>48</v>
      </c>
      <c r="D41" s="23">
        <v>0</v>
      </c>
      <c r="E41" s="23">
        <v>1.54</v>
      </c>
      <c r="F41" s="23">
        <f t="shared" si="3"/>
        <v>1.54</v>
      </c>
      <c r="G41" s="25" t="s">
        <v>242</v>
      </c>
      <c r="H41" s="26">
        <f t="shared" si="2"/>
        <v>3080</v>
      </c>
      <c r="I41" s="12"/>
    </row>
    <row r="42" spans="1:9" s="13" customFormat="1">
      <c r="A42" s="27" t="s">
        <v>659</v>
      </c>
      <c r="B42" s="27" t="s">
        <v>658</v>
      </c>
      <c r="C42" s="29" t="s">
        <v>297</v>
      </c>
      <c r="D42" s="30">
        <v>178.45</v>
      </c>
      <c r="E42" s="26">
        <v>0</v>
      </c>
      <c r="F42" s="23">
        <f t="shared" si="3"/>
        <v>178.45</v>
      </c>
      <c r="G42" s="25" t="s">
        <v>244</v>
      </c>
      <c r="H42" s="26">
        <f t="shared" si="2"/>
        <v>2676.75</v>
      </c>
      <c r="I42" s="12"/>
    </row>
    <row r="43" spans="1:9" s="13" customFormat="1" ht="36">
      <c r="A43" s="28" t="s">
        <v>590</v>
      </c>
      <c r="B43" s="21" t="s">
        <v>176</v>
      </c>
      <c r="C43" s="22" t="s">
        <v>48</v>
      </c>
      <c r="D43" s="23">
        <v>143.82</v>
      </c>
      <c r="E43" s="23">
        <v>2.46</v>
      </c>
      <c r="F43" s="23">
        <f t="shared" si="3"/>
        <v>146.28</v>
      </c>
      <c r="G43" s="25" t="s">
        <v>232</v>
      </c>
      <c r="H43" s="26">
        <f t="shared" si="2"/>
        <v>731.4</v>
      </c>
      <c r="I43" s="12"/>
    </row>
    <row r="44" spans="1:9">
      <c r="A44" s="28" t="s">
        <v>469</v>
      </c>
      <c r="B44" s="21" t="s">
        <v>35</v>
      </c>
      <c r="C44" s="22" t="s">
        <v>1</v>
      </c>
      <c r="D44" s="23">
        <v>5.84</v>
      </c>
      <c r="E44" s="23">
        <v>4.9000000000000004</v>
      </c>
      <c r="F44" s="23">
        <f t="shared" si="3"/>
        <v>10.74</v>
      </c>
      <c r="G44" s="25" t="s">
        <v>234</v>
      </c>
      <c r="H44" s="26">
        <f t="shared" si="2"/>
        <v>21.48</v>
      </c>
      <c r="I44" s="5"/>
    </row>
    <row r="45" spans="1:9">
      <c r="A45" s="28" t="s">
        <v>470</v>
      </c>
      <c r="B45" s="21" t="s">
        <v>36</v>
      </c>
      <c r="C45" s="22" t="s">
        <v>1</v>
      </c>
      <c r="D45" s="23">
        <v>61.78</v>
      </c>
      <c r="E45" s="23">
        <v>4.9000000000000004</v>
      </c>
      <c r="F45" s="23">
        <f t="shared" si="3"/>
        <v>66.680000000000007</v>
      </c>
      <c r="G45" s="25" t="s">
        <v>228</v>
      </c>
      <c r="H45" s="26">
        <f t="shared" ref="H45:H106" si="4">G45*F45</f>
        <v>66.680000000000007</v>
      </c>
      <c r="I45" s="5"/>
    </row>
    <row r="46" spans="1:9">
      <c r="A46" s="28" t="s">
        <v>471</v>
      </c>
      <c r="B46" s="21" t="s">
        <v>37</v>
      </c>
      <c r="C46" s="22" t="s">
        <v>1</v>
      </c>
      <c r="D46" s="23">
        <v>50.45</v>
      </c>
      <c r="E46" s="23">
        <v>13.23</v>
      </c>
      <c r="F46" s="23">
        <f t="shared" si="3"/>
        <v>63.680000000000007</v>
      </c>
      <c r="G46" s="25" t="s">
        <v>228</v>
      </c>
      <c r="H46" s="26">
        <f t="shared" si="4"/>
        <v>63.680000000000007</v>
      </c>
      <c r="I46" s="5"/>
    </row>
    <row r="47" spans="1:9">
      <c r="A47" s="28" t="s">
        <v>472</v>
      </c>
      <c r="B47" s="21" t="s">
        <v>38</v>
      </c>
      <c r="C47" s="22" t="s">
        <v>1</v>
      </c>
      <c r="D47" s="23">
        <v>15.84</v>
      </c>
      <c r="E47" s="23">
        <v>13.23</v>
      </c>
      <c r="F47" s="23">
        <f t="shared" si="3"/>
        <v>29.07</v>
      </c>
      <c r="G47" s="25" t="s">
        <v>228</v>
      </c>
      <c r="H47" s="26">
        <f t="shared" si="4"/>
        <v>29.07</v>
      </c>
      <c r="I47" s="5"/>
    </row>
    <row r="48" spans="1:9">
      <c r="A48" s="28" t="s">
        <v>473</v>
      </c>
      <c r="B48" s="21" t="s">
        <v>39</v>
      </c>
      <c r="C48" s="22" t="s">
        <v>1</v>
      </c>
      <c r="D48" s="23">
        <v>12.51</v>
      </c>
      <c r="E48" s="23">
        <v>13.23</v>
      </c>
      <c r="F48" s="23">
        <f t="shared" si="3"/>
        <v>25.740000000000002</v>
      </c>
      <c r="G48" s="25" t="s">
        <v>228</v>
      </c>
      <c r="H48" s="26">
        <f t="shared" si="4"/>
        <v>25.740000000000002</v>
      </c>
      <c r="I48" s="5"/>
    </row>
    <row r="49" spans="1:9">
      <c r="A49" s="28" t="s">
        <v>474</v>
      </c>
      <c r="B49" s="21" t="s">
        <v>40</v>
      </c>
      <c r="C49" s="22" t="s">
        <v>1</v>
      </c>
      <c r="D49" s="23">
        <v>6.45</v>
      </c>
      <c r="E49" s="23">
        <v>4.9000000000000004</v>
      </c>
      <c r="F49" s="23">
        <f t="shared" si="3"/>
        <v>11.350000000000001</v>
      </c>
      <c r="G49" s="25" t="s">
        <v>234</v>
      </c>
      <c r="H49" s="26">
        <f t="shared" si="4"/>
        <v>22.700000000000003</v>
      </c>
      <c r="I49" s="5"/>
    </row>
    <row r="50" spans="1:9">
      <c r="A50" s="28" t="s">
        <v>475</v>
      </c>
      <c r="B50" s="21" t="s">
        <v>41</v>
      </c>
      <c r="C50" s="22" t="s">
        <v>1</v>
      </c>
      <c r="D50" s="23">
        <v>9.69</v>
      </c>
      <c r="E50" s="23">
        <v>4.9000000000000004</v>
      </c>
      <c r="F50" s="23">
        <f t="shared" si="3"/>
        <v>14.59</v>
      </c>
      <c r="G50" s="25" t="s">
        <v>234</v>
      </c>
      <c r="H50" s="26">
        <f t="shared" si="4"/>
        <v>29.18</v>
      </c>
      <c r="I50" s="5"/>
    </row>
    <row r="51" spans="1:9">
      <c r="A51" s="28" t="s">
        <v>476</v>
      </c>
      <c r="B51" s="21" t="s">
        <v>42</v>
      </c>
      <c r="C51" s="22" t="s">
        <v>1</v>
      </c>
      <c r="D51" s="23">
        <v>5</v>
      </c>
      <c r="E51" s="23">
        <v>4.9000000000000004</v>
      </c>
      <c r="F51" s="23">
        <f t="shared" si="3"/>
        <v>9.9</v>
      </c>
      <c r="G51" s="25" t="s">
        <v>684</v>
      </c>
      <c r="H51" s="26">
        <f t="shared" si="4"/>
        <v>29.700000000000003</v>
      </c>
      <c r="I51" s="5"/>
    </row>
    <row r="52" spans="1:9">
      <c r="A52" s="28" t="s">
        <v>477</v>
      </c>
      <c r="B52" s="21" t="s">
        <v>43</v>
      </c>
      <c r="C52" s="22" t="s">
        <v>1</v>
      </c>
      <c r="D52" s="23">
        <v>6.5</v>
      </c>
      <c r="E52" s="23">
        <v>4.9000000000000004</v>
      </c>
      <c r="F52" s="23">
        <f t="shared" si="3"/>
        <v>11.4</v>
      </c>
      <c r="G52" s="25" t="s">
        <v>234</v>
      </c>
      <c r="H52" s="26">
        <f t="shared" si="4"/>
        <v>22.8</v>
      </c>
      <c r="I52" s="5"/>
    </row>
    <row r="53" spans="1:9">
      <c r="A53" s="28" t="s">
        <v>478</v>
      </c>
      <c r="B53" s="21" t="s">
        <v>44</v>
      </c>
      <c r="C53" s="22" t="s">
        <v>1</v>
      </c>
      <c r="D53" s="23">
        <v>11.46</v>
      </c>
      <c r="E53" s="23">
        <v>3.06</v>
      </c>
      <c r="F53" s="23">
        <f t="shared" si="3"/>
        <v>14.520000000000001</v>
      </c>
      <c r="G53" s="25" t="s">
        <v>228</v>
      </c>
      <c r="H53" s="26">
        <f t="shared" si="4"/>
        <v>14.520000000000001</v>
      </c>
      <c r="I53" s="5"/>
    </row>
    <row r="54" spans="1:9">
      <c r="A54" s="28" t="s">
        <v>479</v>
      </c>
      <c r="B54" s="21" t="s">
        <v>45</v>
      </c>
      <c r="C54" s="22" t="s">
        <v>1</v>
      </c>
      <c r="D54" s="23">
        <v>0.69</v>
      </c>
      <c r="E54" s="23">
        <v>6.13</v>
      </c>
      <c r="F54" s="23">
        <f t="shared" si="3"/>
        <v>6.82</v>
      </c>
      <c r="G54" s="25" t="s">
        <v>231</v>
      </c>
      <c r="H54" s="26">
        <f t="shared" si="4"/>
        <v>204.60000000000002</v>
      </c>
      <c r="I54" s="5"/>
    </row>
    <row r="55" spans="1:9">
      <c r="A55" s="81" t="s">
        <v>46</v>
      </c>
      <c r="B55" s="82"/>
      <c r="C55" s="82"/>
      <c r="D55" s="82"/>
      <c r="E55" s="82"/>
      <c r="F55" s="82"/>
      <c r="G55" s="82"/>
      <c r="H55" s="83"/>
      <c r="I55" s="5"/>
    </row>
    <row r="56" spans="1:9" ht="24">
      <c r="A56" s="31" t="s">
        <v>480</v>
      </c>
      <c r="B56" s="21" t="s">
        <v>47</v>
      </c>
      <c r="C56" s="22" t="s">
        <v>48</v>
      </c>
      <c r="D56" s="23">
        <v>15.12</v>
      </c>
      <c r="E56" s="23">
        <v>24.5</v>
      </c>
      <c r="F56" s="23">
        <f>E56+D56</f>
        <v>39.619999999999997</v>
      </c>
      <c r="G56" s="25" t="s">
        <v>238</v>
      </c>
      <c r="H56" s="26">
        <f t="shared" si="4"/>
        <v>1584.8</v>
      </c>
      <c r="I56" s="5"/>
    </row>
    <row r="57" spans="1:9" ht="24">
      <c r="A57" s="31" t="s">
        <v>481</v>
      </c>
      <c r="B57" s="21" t="s">
        <v>49</v>
      </c>
      <c r="C57" s="22" t="s">
        <v>48</v>
      </c>
      <c r="D57" s="23">
        <v>54.78</v>
      </c>
      <c r="E57" s="23">
        <v>43.3</v>
      </c>
      <c r="F57" s="23">
        <f t="shared" ref="F57:F60" si="5">E57+D57</f>
        <v>98.08</v>
      </c>
      <c r="G57" s="25" t="s">
        <v>249</v>
      </c>
      <c r="H57" s="26">
        <f t="shared" si="4"/>
        <v>3236.64</v>
      </c>
      <c r="I57" s="5"/>
    </row>
    <row r="58" spans="1:9">
      <c r="A58" s="31" t="s">
        <v>482</v>
      </c>
      <c r="B58" s="21" t="s">
        <v>50</v>
      </c>
      <c r="C58" s="22" t="s">
        <v>48</v>
      </c>
      <c r="D58" s="23">
        <v>220.92</v>
      </c>
      <c r="E58" s="23">
        <v>50.84</v>
      </c>
      <c r="F58" s="23">
        <f t="shared" si="5"/>
        <v>271.76</v>
      </c>
      <c r="G58" s="25" t="s">
        <v>246</v>
      </c>
      <c r="H58" s="26">
        <f t="shared" si="4"/>
        <v>1902.32</v>
      </c>
      <c r="I58" s="5"/>
    </row>
    <row r="59" spans="1:9" ht="24">
      <c r="A59" s="31" t="s">
        <v>483</v>
      </c>
      <c r="B59" s="21" t="s">
        <v>51</v>
      </c>
      <c r="C59" s="22" t="s">
        <v>48</v>
      </c>
      <c r="D59" s="23">
        <v>58</v>
      </c>
      <c r="E59" s="23">
        <v>0.12</v>
      </c>
      <c r="F59" s="23">
        <f t="shared" si="5"/>
        <v>58.12</v>
      </c>
      <c r="G59" s="25" t="s">
        <v>227</v>
      </c>
      <c r="H59" s="26">
        <f t="shared" si="4"/>
        <v>5812</v>
      </c>
      <c r="I59" s="5"/>
    </row>
    <row r="60" spans="1:9">
      <c r="A60" s="31" t="s">
        <v>484</v>
      </c>
      <c r="B60" s="21" t="s">
        <v>52</v>
      </c>
      <c r="C60" s="22" t="s">
        <v>1</v>
      </c>
      <c r="D60" s="23">
        <v>95</v>
      </c>
      <c r="E60" s="23">
        <v>0</v>
      </c>
      <c r="F60" s="23">
        <f t="shared" si="5"/>
        <v>95</v>
      </c>
      <c r="G60" s="25" t="s">
        <v>250</v>
      </c>
      <c r="H60" s="26">
        <f t="shared" si="4"/>
        <v>1615</v>
      </c>
      <c r="I60" s="5"/>
    </row>
    <row r="61" spans="1:9" ht="24">
      <c r="A61" s="31" t="s">
        <v>485</v>
      </c>
      <c r="B61" s="21" t="s">
        <v>53</v>
      </c>
      <c r="C61" s="22" t="s">
        <v>48</v>
      </c>
      <c r="D61" s="23">
        <v>68</v>
      </c>
      <c r="E61" s="23">
        <v>0.12</v>
      </c>
      <c r="F61" s="23">
        <f>E61+D61</f>
        <v>68.12</v>
      </c>
      <c r="G61" s="25" t="s">
        <v>227</v>
      </c>
      <c r="H61" s="26">
        <f t="shared" si="4"/>
        <v>6812</v>
      </c>
      <c r="I61" s="5"/>
    </row>
    <row r="62" spans="1:9">
      <c r="A62" s="81" t="s">
        <v>54</v>
      </c>
      <c r="B62" s="82"/>
      <c r="C62" s="82"/>
      <c r="D62" s="82"/>
      <c r="E62" s="82"/>
      <c r="F62" s="82"/>
      <c r="G62" s="82"/>
      <c r="H62" s="83"/>
      <c r="I62" s="5"/>
    </row>
    <row r="63" spans="1:9">
      <c r="A63" s="31" t="s">
        <v>486</v>
      </c>
      <c r="B63" s="21" t="s">
        <v>55</v>
      </c>
      <c r="C63" s="22" t="s">
        <v>48</v>
      </c>
      <c r="D63" s="23">
        <v>6.64</v>
      </c>
      <c r="E63" s="23">
        <v>8.65</v>
      </c>
      <c r="F63" s="23">
        <f>E63+D63</f>
        <v>15.29</v>
      </c>
      <c r="G63" s="25" t="s">
        <v>260</v>
      </c>
      <c r="H63" s="26">
        <f t="shared" si="4"/>
        <v>12232</v>
      </c>
      <c r="I63" s="5"/>
    </row>
    <row r="64" spans="1:9">
      <c r="A64" s="31" t="s">
        <v>487</v>
      </c>
      <c r="B64" s="21" t="s">
        <v>56</v>
      </c>
      <c r="C64" s="22" t="s">
        <v>48</v>
      </c>
      <c r="D64" s="23">
        <v>42.62</v>
      </c>
      <c r="E64" s="23">
        <v>0</v>
      </c>
      <c r="F64" s="23">
        <f t="shared" ref="F64:F66" si="6">E64+D64</f>
        <v>42.62</v>
      </c>
      <c r="G64" s="25" t="s">
        <v>928</v>
      </c>
      <c r="H64" s="26">
        <f t="shared" si="4"/>
        <v>16834.899999999998</v>
      </c>
      <c r="I64" s="5"/>
    </row>
    <row r="65" spans="1:9">
      <c r="A65" s="31" t="s">
        <v>488</v>
      </c>
      <c r="B65" s="21" t="s">
        <v>57</v>
      </c>
      <c r="C65" s="22" t="s">
        <v>48</v>
      </c>
      <c r="D65" s="23">
        <v>11.49</v>
      </c>
      <c r="E65" s="23">
        <v>17.829999999999998</v>
      </c>
      <c r="F65" s="23">
        <f t="shared" si="6"/>
        <v>29.32</v>
      </c>
      <c r="G65" s="25" t="s">
        <v>260</v>
      </c>
      <c r="H65" s="26">
        <f t="shared" si="4"/>
        <v>23456</v>
      </c>
      <c r="I65" s="5"/>
    </row>
    <row r="66" spans="1:9" ht="24">
      <c r="A66" s="31" t="s">
        <v>489</v>
      </c>
      <c r="B66" s="21" t="s">
        <v>58</v>
      </c>
      <c r="C66" s="22" t="s">
        <v>48</v>
      </c>
      <c r="D66" s="23">
        <v>50.42</v>
      </c>
      <c r="E66" s="23">
        <v>26.49</v>
      </c>
      <c r="F66" s="23">
        <f t="shared" si="6"/>
        <v>76.91</v>
      </c>
      <c r="G66" s="25" t="s">
        <v>927</v>
      </c>
      <c r="H66" s="32">
        <f t="shared" si="4"/>
        <v>27918.329999999998</v>
      </c>
      <c r="I66" s="5"/>
    </row>
    <row r="67" spans="1:9">
      <c r="A67" s="81" t="s">
        <v>59</v>
      </c>
      <c r="B67" s="82"/>
      <c r="C67" s="82"/>
      <c r="D67" s="82"/>
      <c r="E67" s="82"/>
      <c r="F67" s="82"/>
      <c r="G67" s="82"/>
      <c r="H67" s="83"/>
      <c r="I67" s="5"/>
    </row>
    <row r="68" spans="1:9" ht="24">
      <c r="A68" s="31" t="s">
        <v>490</v>
      </c>
      <c r="B68" s="21" t="s">
        <v>930</v>
      </c>
      <c r="C68" s="22" t="s">
        <v>48</v>
      </c>
      <c r="D68" s="23">
        <v>23.04</v>
      </c>
      <c r="E68" s="23">
        <v>13.22</v>
      </c>
      <c r="F68" s="23">
        <f>E68+D68</f>
        <v>36.26</v>
      </c>
      <c r="G68" s="25" t="s">
        <v>926</v>
      </c>
      <c r="H68" s="26">
        <f t="shared" si="4"/>
        <v>3335.9199999999996</v>
      </c>
      <c r="I68" s="5"/>
    </row>
    <row r="69" spans="1:9">
      <c r="A69" s="81" t="s">
        <v>60</v>
      </c>
      <c r="B69" s="82"/>
      <c r="C69" s="82"/>
      <c r="D69" s="82"/>
      <c r="E69" s="82"/>
      <c r="F69" s="82"/>
      <c r="G69" s="82"/>
      <c r="H69" s="83"/>
      <c r="I69" s="5"/>
    </row>
    <row r="70" spans="1:9" ht="24">
      <c r="A70" s="31" t="s">
        <v>491</v>
      </c>
      <c r="B70" s="21" t="s">
        <v>61</v>
      </c>
      <c r="C70" s="22" t="s">
        <v>62</v>
      </c>
      <c r="D70" s="23">
        <v>9.02</v>
      </c>
      <c r="E70" s="23">
        <v>0</v>
      </c>
      <c r="F70" s="23">
        <f>E70+D70</f>
        <v>9.02</v>
      </c>
      <c r="G70" s="25" t="s">
        <v>230</v>
      </c>
      <c r="H70" s="26">
        <f t="shared" si="4"/>
        <v>1804</v>
      </c>
      <c r="I70" s="5"/>
    </row>
    <row r="71" spans="1:9">
      <c r="A71" s="81" t="s">
        <v>63</v>
      </c>
      <c r="B71" s="82"/>
      <c r="C71" s="82"/>
      <c r="D71" s="82"/>
      <c r="E71" s="82"/>
      <c r="F71" s="82"/>
      <c r="G71" s="82"/>
      <c r="H71" s="83"/>
      <c r="I71" s="5"/>
    </row>
    <row r="72" spans="1:9">
      <c r="A72" s="31" t="s">
        <v>492</v>
      </c>
      <c r="B72" s="21" t="s">
        <v>65</v>
      </c>
      <c r="C72" s="22" t="s">
        <v>48</v>
      </c>
      <c r="D72" s="23">
        <v>19.68</v>
      </c>
      <c r="E72" s="23">
        <v>6.73</v>
      </c>
      <c r="F72" s="23">
        <f>E72+D72</f>
        <v>26.41</v>
      </c>
      <c r="G72" s="25" t="s">
        <v>925</v>
      </c>
      <c r="H72" s="26">
        <f t="shared" si="4"/>
        <v>15159.34</v>
      </c>
      <c r="I72" s="5"/>
    </row>
    <row r="73" spans="1:9">
      <c r="A73" s="31" t="s">
        <v>493</v>
      </c>
      <c r="B73" s="21" t="s">
        <v>66</v>
      </c>
      <c r="C73" s="22" t="s">
        <v>64</v>
      </c>
      <c r="D73" s="23">
        <v>30.21</v>
      </c>
      <c r="E73" s="23">
        <v>3.68</v>
      </c>
      <c r="F73" s="23">
        <f t="shared" ref="F73:F80" si="7">E73+D73</f>
        <v>33.89</v>
      </c>
      <c r="G73" s="25" t="s">
        <v>227</v>
      </c>
      <c r="H73" s="26">
        <f t="shared" si="4"/>
        <v>3389</v>
      </c>
      <c r="I73" s="5"/>
    </row>
    <row r="74" spans="1:9">
      <c r="A74" s="31" t="s">
        <v>494</v>
      </c>
      <c r="B74" s="21" t="s">
        <v>67</v>
      </c>
      <c r="C74" s="22" t="s">
        <v>48</v>
      </c>
      <c r="D74" s="23">
        <v>17.52</v>
      </c>
      <c r="E74" s="23">
        <v>53.49</v>
      </c>
      <c r="F74" s="23">
        <f t="shared" si="7"/>
        <v>71.010000000000005</v>
      </c>
      <c r="G74" s="25" t="s">
        <v>248</v>
      </c>
      <c r="H74" s="26">
        <f t="shared" si="4"/>
        <v>1775.2500000000002</v>
      </c>
      <c r="I74" s="5"/>
    </row>
    <row r="75" spans="1:9">
      <c r="A75" s="31" t="s">
        <v>495</v>
      </c>
      <c r="B75" s="21" t="s">
        <v>68</v>
      </c>
      <c r="C75" s="22" t="s">
        <v>48</v>
      </c>
      <c r="D75" s="23">
        <v>29.1</v>
      </c>
      <c r="E75" s="23">
        <v>38.28</v>
      </c>
      <c r="F75" s="23">
        <f t="shared" si="7"/>
        <v>67.38</v>
      </c>
      <c r="G75" s="25" t="s">
        <v>252</v>
      </c>
      <c r="H75" s="26">
        <f t="shared" si="4"/>
        <v>1819.2599999999998</v>
      </c>
      <c r="I75" s="5"/>
    </row>
    <row r="76" spans="1:9">
      <c r="A76" s="31" t="s">
        <v>496</v>
      </c>
      <c r="B76" s="21" t="s">
        <v>69</v>
      </c>
      <c r="C76" s="34"/>
      <c r="D76" s="23">
        <v>0</v>
      </c>
      <c r="E76" s="23">
        <v>0</v>
      </c>
      <c r="F76" s="23">
        <f t="shared" si="7"/>
        <v>0</v>
      </c>
      <c r="G76" s="25"/>
      <c r="H76" s="26">
        <f t="shared" si="4"/>
        <v>0</v>
      </c>
      <c r="I76" s="5"/>
    </row>
    <row r="77" spans="1:9">
      <c r="A77" s="31" t="s">
        <v>497</v>
      </c>
      <c r="B77" s="21" t="s">
        <v>70</v>
      </c>
      <c r="C77" s="22" t="s">
        <v>64</v>
      </c>
      <c r="D77" s="23">
        <v>5.36</v>
      </c>
      <c r="E77" s="23">
        <v>1.27</v>
      </c>
      <c r="F77" s="23">
        <f t="shared" si="7"/>
        <v>6.6300000000000008</v>
      </c>
      <c r="G77" s="25" t="s">
        <v>253</v>
      </c>
      <c r="H77" s="26">
        <f t="shared" si="4"/>
        <v>331.50000000000006</v>
      </c>
      <c r="I77" s="5"/>
    </row>
    <row r="78" spans="1:9">
      <c r="A78" s="31" t="s">
        <v>498</v>
      </c>
      <c r="B78" s="21" t="s">
        <v>71</v>
      </c>
      <c r="C78" s="22" t="s">
        <v>1</v>
      </c>
      <c r="D78" s="23">
        <v>245.02</v>
      </c>
      <c r="E78" s="23">
        <v>130.49</v>
      </c>
      <c r="F78" s="23">
        <f t="shared" si="7"/>
        <v>375.51</v>
      </c>
      <c r="G78" s="25" t="s">
        <v>237</v>
      </c>
      <c r="H78" s="26">
        <f t="shared" si="4"/>
        <v>3755.1</v>
      </c>
      <c r="I78" s="5"/>
    </row>
    <row r="79" spans="1:9" ht="60">
      <c r="A79" s="31" t="s">
        <v>299</v>
      </c>
      <c r="B79" s="27" t="s">
        <v>660</v>
      </c>
      <c r="C79" s="22" t="s">
        <v>48</v>
      </c>
      <c r="D79" s="23">
        <v>75</v>
      </c>
      <c r="E79" s="23">
        <v>18.75</v>
      </c>
      <c r="F79" s="23">
        <f t="shared" si="7"/>
        <v>93.75</v>
      </c>
      <c r="G79" s="25" t="s">
        <v>231</v>
      </c>
      <c r="H79" s="26">
        <f>G79*F79</f>
        <v>2812.5</v>
      </c>
      <c r="I79" s="5"/>
    </row>
    <row r="80" spans="1:9">
      <c r="A80" s="31" t="s">
        <v>499</v>
      </c>
      <c r="B80" s="21" t="s">
        <v>72</v>
      </c>
      <c r="C80" s="22" t="s">
        <v>1</v>
      </c>
      <c r="D80" s="23">
        <v>104.9</v>
      </c>
      <c r="E80" s="23">
        <v>16.920000000000002</v>
      </c>
      <c r="F80" s="23">
        <f t="shared" si="7"/>
        <v>121.82000000000001</v>
      </c>
      <c r="G80" s="25" t="s">
        <v>238</v>
      </c>
      <c r="H80" s="26">
        <f t="shared" si="4"/>
        <v>4872.8</v>
      </c>
      <c r="I80" s="5"/>
    </row>
    <row r="81" spans="1:9">
      <c r="A81" s="81" t="s">
        <v>73</v>
      </c>
      <c r="B81" s="82"/>
      <c r="C81" s="82"/>
      <c r="D81" s="82"/>
      <c r="E81" s="82"/>
      <c r="F81" s="82"/>
      <c r="G81" s="82"/>
      <c r="H81" s="83"/>
      <c r="I81" s="5"/>
    </row>
    <row r="82" spans="1:9" ht="24">
      <c r="A82" s="31" t="s">
        <v>500</v>
      </c>
      <c r="B82" s="21" t="s">
        <v>74</v>
      </c>
      <c r="C82" s="22" t="s">
        <v>48</v>
      </c>
      <c r="D82" s="23">
        <v>407.88</v>
      </c>
      <c r="E82" s="23">
        <v>38.67</v>
      </c>
      <c r="F82" s="23">
        <f>E82+D82</f>
        <v>446.55</v>
      </c>
      <c r="G82" s="25" t="s">
        <v>237</v>
      </c>
      <c r="H82" s="26">
        <f t="shared" si="4"/>
        <v>4465.5</v>
      </c>
      <c r="I82" s="5"/>
    </row>
    <row r="83" spans="1:9" ht="36">
      <c r="A83" s="31" t="s">
        <v>501</v>
      </c>
      <c r="B83" s="21" t="s">
        <v>75</v>
      </c>
      <c r="C83" s="22" t="s">
        <v>48</v>
      </c>
      <c r="D83" s="23">
        <v>502.33</v>
      </c>
      <c r="E83" s="23">
        <v>38.67</v>
      </c>
      <c r="F83" s="23">
        <f t="shared" ref="F83:F93" si="8">E83+D83</f>
        <v>541</v>
      </c>
      <c r="G83" s="25" t="s">
        <v>237</v>
      </c>
      <c r="H83" s="26">
        <f t="shared" si="4"/>
        <v>5410</v>
      </c>
      <c r="I83" s="5"/>
    </row>
    <row r="84" spans="1:9" ht="24">
      <c r="A84" s="31" t="s">
        <v>502</v>
      </c>
      <c r="B84" s="21" t="s">
        <v>76</v>
      </c>
      <c r="C84" s="22" t="s">
        <v>48</v>
      </c>
      <c r="D84" s="23">
        <v>384.02</v>
      </c>
      <c r="E84" s="23">
        <v>36.26</v>
      </c>
      <c r="F84" s="23">
        <f t="shared" si="8"/>
        <v>420.28</v>
      </c>
      <c r="G84" s="25" t="s">
        <v>244</v>
      </c>
      <c r="H84" s="26">
        <f t="shared" si="4"/>
        <v>6304.2</v>
      </c>
      <c r="I84" s="5"/>
    </row>
    <row r="85" spans="1:9" ht="24">
      <c r="A85" s="31" t="s">
        <v>503</v>
      </c>
      <c r="B85" s="21" t="s">
        <v>77</v>
      </c>
      <c r="C85" s="22" t="s">
        <v>48</v>
      </c>
      <c r="D85" s="23">
        <v>437.59</v>
      </c>
      <c r="E85" s="23">
        <v>36.26</v>
      </c>
      <c r="F85" s="23">
        <f t="shared" si="8"/>
        <v>473.84999999999997</v>
      </c>
      <c r="G85" s="25" t="s">
        <v>226</v>
      </c>
      <c r="H85" s="26">
        <f t="shared" si="4"/>
        <v>9477</v>
      </c>
      <c r="I85" s="5"/>
    </row>
    <row r="86" spans="1:9" ht="24">
      <c r="A86" s="31" t="s">
        <v>504</v>
      </c>
      <c r="B86" s="21" t="s">
        <v>78</v>
      </c>
      <c r="C86" s="22" t="s">
        <v>48</v>
      </c>
      <c r="D86" s="23">
        <v>474.55</v>
      </c>
      <c r="E86" s="23">
        <v>38.67</v>
      </c>
      <c r="F86" s="23">
        <f t="shared" si="8"/>
        <v>513.22</v>
      </c>
      <c r="G86" s="25" t="s">
        <v>226</v>
      </c>
      <c r="H86" s="26">
        <f t="shared" si="4"/>
        <v>10264.400000000001</v>
      </c>
      <c r="I86" s="5"/>
    </row>
    <row r="87" spans="1:9">
      <c r="A87" s="31" t="s">
        <v>505</v>
      </c>
      <c r="B87" s="21" t="s">
        <v>79</v>
      </c>
      <c r="C87" s="22" t="s">
        <v>48</v>
      </c>
      <c r="D87" s="23">
        <v>228.92</v>
      </c>
      <c r="E87" s="23">
        <v>39.81</v>
      </c>
      <c r="F87" s="23">
        <f t="shared" si="8"/>
        <v>268.73</v>
      </c>
      <c r="G87" s="25" t="s">
        <v>238</v>
      </c>
      <c r="H87" s="26">
        <f t="shared" si="4"/>
        <v>10749.2</v>
      </c>
      <c r="I87" s="5"/>
    </row>
    <row r="88" spans="1:9" ht="24">
      <c r="A88" s="31" t="s">
        <v>506</v>
      </c>
      <c r="B88" s="21" t="s">
        <v>80</v>
      </c>
      <c r="C88" s="22" t="s">
        <v>48</v>
      </c>
      <c r="D88" s="23">
        <v>69.930000000000007</v>
      </c>
      <c r="E88" s="23">
        <v>24.02</v>
      </c>
      <c r="F88" s="23">
        <f t="shared" si="8"/>
        <v>93.95</v>
      </c>
      <c r="G88" s="25" t="s">
        <v>256</v>
      </c>
      <c r="H88" s="26">
        <f t="shared" si="4"/>
        <v>22548</v>
      </c>
      <c r="I88" s="5"/>
    </row>
    <row r="89" spans="1:9" ht="24">
      <c r="A89" s="31" t="s">
        <v>507</v>
      </c>
      <c r="B89" s="21" t="s">
        <v>81</v>
      </c>
      <c r="C89" s="22" t="s">
        <v>48</v>
      </c>
      <c r="D89" s="23">
        <v>129.05000000000001</v>
      </c>
      <c r="E89" s="23">
        <v>15.31</v>
      </c>
      <c r="F89" s="23">
        <f t="shared" si="8"/>
        <v>144.36000000000001</v>
      </c>
      <c r="G89" s="25" t="s">
        <v>249</v>
      </c>
      <c r="H89" s="26">
        <f t="shared" si="4"/>
        <v>4763.88</v>
      </c>
      <c r="I89" s="5"/>
    </row>
    <row r="90" spans="1:9">
      <c r="A90" s="31" t="s">
        <v>508</v>
      </c>
      <c r="B90" s="21" t="s">
        <v>82</v>
      </c>
      <c r="C90" s="22" t="s">
        <v>64</v>
      </c>
      <c r="D90" s="23">
        <v>18.75</v>
      </c>
      <c r="E90" s="23">
        <v>15.31</v>
      </c>
      <c r="F90" s="23">
        <f t="shared" si="8"/>
        <v>34.06</v>
      </c>
      <c r="G90" s="25" t="s">
        <v>683</v>
      </c>
      <c r="H90" s="26">
        <f t="shared" si="4"/>
        <v>4461.8600000000006</v>
      </c>
      <c r="I90" s="5"/>
    </row>
    <row r="91" spans="1:9">
      <c r="A91" s="31" t="s">
        <v>509</v>
      </c>
      <c r="B91" s="21" t="s">
        <v>83</v>
      </c>
      <c r="C91" s="22" t="s">
        <v>7</v>
      </c>
      <c r="D91" s="23">
        <v>83.13</v>
      </c>
      <c r="E91" s="23">
        <v>4.08</v>
      </c>
      <c r="F91" s="23">
        <f t="shared" si="8"/>
        <v>87.21</v>
      </c>
      <c r="G91" s="25" t="s">
        <v>234</v>
      </c>
      <c r="H91" s="26">
        <f t="shared" si="4"/>
        <v>174.42</v>
      </c>
      <c r="I91" s="5"/>
    </row>
    <row r="92" spans="1:9">
      <c r="A92" s="31" t="s">
        <v>510</v>
      </c>
      <c r="B92" s="21" t="s">
        <v>84</v>
      </c>
      <c r="C92" s="22" t="s">
        <v>48</v>
      </c>
      <c r="D92" s="23">
        <v>257.33999999999997</v>
      </c>
      <c r="E92" s="23">
        <v>39.25</v>
      </c>
      <c r="F92" s="23">
        <f t="shared" si="8"/>
        <v>296.58999999999997</v>
      </c>
      <c r="G92" s="25" t="s">
        <v>232</v>
      </c>
      <c r="H92" s="26">
        <f t="shared" si="4"/>
        <v>1482.9499999999998</v>
      </c>
      <c r="I92" s="5"/>
    </row>
    <row r="93" spans="1:9" ht="24">
      <c r="A93" s="31" t="s">
        <v>511</v>
      </c>
      <c r="B93" s="21" t="s">
        <v>261</v>
      </c>
      <c r="C93" s="22" t="s">
        <v>64</v>
      </c>
      <c r="D93" s="23">
        <v>228.33</v>
      </c>
      <c r="E93" s="23">
        <v>6.9</v>
      </c>
      <c r="F93" s="23">
        <f t="shared" si="8"/>
        <v>235.23000000000002</v>
      </c>
      <c r="G93" s="25" t="s">
        <v>262</v>
      </c>
      <c r="H93" s="26">
        <f t="shared" si="4"/>
        <v>3293.2200000000003</v>
      </c>
      <c r="I93" s="5"/>
    </row>
    <row r="94" spans="1:9">
      <c r="A94" s="81" t="s">
        <v>85</v>
      </c>
      <c r="B94" s="82"/>
      <c r="C94" s="82"/>
      <c r="D94" s="82"/>
      <c r="E94" s="82"/>
      <c r="F94" s="82"/>
      <c r="G94" s="82"/>
      <c r="H94" s="83"/>
      <c r="I94" s="5"/>
    </row>
    <row r="95" spans="1:9">
      <c r="A95" s="31" t="s">
        <v>512</v>
      </c>
      <c r="B95" s="21" t="s">
        <v>86</v>
      </c>
      <c r="C95" s="22" t="s">
        <v>48</v>
      </c>
      <c r="D95" s="23">
        <v>187</v>
      </c>
      <c r="E95" s="23">
        <v>0</v>
      </c>
      <c r="F95" s="23">
        <f>E95+D95</f>
        <v>187</v>
      </c>
      <c r="G95" s="25" t="s">
        <v>237</v>
      </c>
      <c r="H95" s="26">
        <f t="shared" si="4"/>
        <v>1870</v>
      </c>
      <c r="I95" s="5"/>
    </row>
    <row r="96" spans="1:9">
      <c r="A96" s="31" t="s">
        <v>513</v>
      </c>
      <c r="B96" s="21" t="s">
        <v>87</v>
      </c>
      <c r="C96" s="22" t="s">
        <v>48</v>
      </c>
      <c r="D96" s="23">
        <v>68.19</v>
      </c>
      <c r="E96" s="23">
        <v>0</v>
      </c>
      <c r="F96" s="23">
        <f>E96+D96</f>
        <v>68.19</v>
      </c>
      <c r="G96" s="25" t="s">
        <v>227</v>
      </c>
      <c r="H96" s="26">
        <f t="shared" si="4"/>
        <v>6819</v>
      </c>
      <c r="I96" s="5"/>
    </row>
    <row r="97" spans="1:9">
      <c r="A97" s="81" t="s">
        <v>88</v>
      </c>
      <c r="B97" s="82"/>
      <c r="C97" s="82"/>
      <c r="D97" s="82"/>
      <c r="E97" s="82"/>
      <c r="F97" s="82"/>
      <c r="G97" s="82"/>
      <c r="H97" s="83"/>
      <c r="I97" s="5"/>
    </row>
    <row r="98" spans="1:9">
      <c r="A98" s="31" t="s">
        <v>514</v>
      </c>
      <c r="B98" s="21" t="s">
        <v>89</v>
      </c>
      <c r="C98" s="22" t="s">
        <v>48</v>
      </c>
      <c r="D98" s="23">
        <v>1.3</v>
      </c>
      <c r="E98" s="23">
        <v>2.97</v>
      </c>
      <c r="F98" s="35">
        <f>E98+D98</f>
        <v>4.2700000000000005</v>
      </c>
      <c r="G98" s="25" t="s">
        <v>924</v>
      </c>
      <c r="H98" s="26">
        <f t="shared" si="4"/>
        <v>1332.2400000000002</v>
      </c>
      <c r="I98" s="5"/>
    </row>
    <row r="99" spans="1:9">
      <c r="A99" s="31" t="s">
        <v>515</v>
      </c>
      <c r="B99" s="21" t="s">
        <v>90</v>
      </c>
      <c r="C99" s="22" t="s">
        <v>64</v>
      </c>
      <c r="D99" s="23">
        <v>1.73</v>
      </c>
      <c r="E99" s="23">
        <v>8.59</v>
      </c>
      <c r="F99" s="35">
        <f t="shared" ref="F99:F106" si="9">E99+D99</f>
        <v>10.32</v>
      </c>
      <c r="G99" s="25" t="s">
        <v>226</v>
      </c>
      <c r="H99" s="26">
        <f t="shared" si="4"/>
        <v>206.4</v>
      </c>
      <c r="I99" s="5"/>
    </row>
    <row r="100" spans="1:9">
      <c r="A100" s="31" t="s">
        <v>516</v>
      </c>
      <c r="B100" s="21" t="s">
        <v>91</v>
      </c>
      <c r="C100" s="22" t="s">
        <v>7</v>
      </c>
      <c r="D100" s="23">
        <v>0.09</v>
      </c>
      <c r="E100" s="23">
        <v>13.07</v>
      </c>
      <c r="F100" s="35">
        <f t="shared" si="9"/>
        <v>13.16</v>
      </c>
      <c r="G100" s="25" t="s">
        <v>227</v>
      </c>
      <c r="H100" s="26">
        <f t="shared" si="4"/>
        <v>1316</v>
      </c>
      <c r="I100" s="5"/>
    </row>
    <row r="101" spans="1:9">
      <c r="A101" s="31" t="s">
        <v>517</v>
      </c>
      <c r="B101" s="21" t="s">
        <v>92</v>
      </c>
      <c r="C101" s="22" t="s">
        <v>48</v>
      </c>
      <c r="D101" s="23">
        <v>4.9800000000000004</v>
      </c>
      <c r="E101" s="23">
        <v>11.94</v>
      </c>
      <c r="F101" s="35">
        <f t="shared" si="9"/>
        <v>16.920000000000002</v>
      </c>
      <c r="G101" s="25" t="s">
        <v>257</v>
      </c>
      <c r="H101" s="26">
        <f t="shared" si="4"/>
        <v>1099.8000000000002</v>
      </c>
      <c r="I101" s="5"/>
    </row>
    <row r="102" spans="1:9">
      <c r="A102" s="31" t="s">
        <v>518</v>
      </c>
      <c r="B102" s="21" t="s">
        <v>93</v>
      </c>
      <c r="C102" s="22" t="s">
        <v>48</v>
      </c>
      <c r="D102" s="23">
        <v>4.55</v>
      </c>
      <c r="E102" s="23">
        <v>16.52</v>
      </c>
      <c r="F102" s="35">
        <f t="shared" si="9"/>
        <v>21.07</v>
      </c>
      <c r="G102" s="25" t="s">
        <v>923</v>
      </c>
      <c r="H102" s="26">
        <f t="shared" si="4"/>
        <v>2844.45</v>
      </c>
      <c r="I102" s="5"/>
    </row>
    <row r="103" spans="1:9">
      <c r="A103" s="31" t="s">
        <v>519</v>
      </c>
      <c r="B103" s="21" t="s">
        <v>94</v>
      </c>
      <c r="C103" s="22" t="s">
        <v>48</v>
      </c>
      <c r="D103" s="23">
        <v>26.34</v>
      </c>
      <c r="E103" s="23">
        <v>22.11</v>
      </c>
      <c r="F103" s="35">
        <f t="shared" si="9"/>
        <v>48.45</v>
      </c>
      <c r="G103" s="25" t="s">
        <v>254</v>
      </c>
      <c r="H103" s="26">
        <f t="shared" si="4"/>
        <v>3876</v>
      </c>
      <c r="I103" s="5"/>
    </row>
    <row r="104" spans="1:9">
      <c r="A104" s="31" t="s">
        <v>520</v>
      </c>
      <c r="B104" s="21" t="s">
        <v>95</v>
      </c>
      <c r="C104" s="22" t="s">
        <v>64</v>
      </c>
      <c r="D104" s="23">
        <v>7.0000000000000007E-2</v>
      </c>
      <c r="E104" s="23">
        <v>0.94</v>
      </c>
      <c r="F104" s="35">
        <f t="shared" si="9"/>
        <v>1.01</v>
      </c>
      <c r="G104" s="25" t="s">
        <v>230</v>
      </c>
      <c r="H104" s="26">
        <f t="shared" si="4"/>
        <v>202</v>
      </c>
      <c r="I104" s="5"/>
    </row>
    <row r="105" spans="1:9">
      <c r="A105" s="31" t="s">
        <v>299</v>
      </c>
      <c r="B105" s="57" t="s">
        <v>673</v>
      </c>
      <c r="C105" s="58" t="s">
        <v>48</v>
      </c>
      <c r="D105" s="59">
        <v>455</v>
      </c>
      <c r="E105" s="26"/>
      <c r="F105" s="35">
        <f t="shared" si="9"/>
        <v>455</v>
      </c>
      <c r="G105" s="25" t="s">
        <v>237</v>
      </c>
      <c r="H105" s="26">
        <f t="shared" si="4"/>
        <v>4550</v>
      </c>
      <c r="I105" s="5"/>
    </row>
    <row r="106" spans="1:9" ht="48">
      <c r="A106" s="31" t="s">
        <v>299</v>
      </c>
      <c r="B106" s="21" t="s">
        <v>674</v>
      </c>
      <c r="C106" s="58" t="s">
        <v>48</v>
      </c>
      <c r="D106" s="36">
        <v>193.08</v>
      </c>
      <c r="E106" s="24">
        <v>82.75</v>
      </c>
      <c r="F106" s="35">
        <f t="shared" si="9"/>
        <v>275.83000000000004</v>
      </c>
      <c r="G106" s="25" t="s">
        <v>237</v>
      </c>
      <c r="H106" s="26">
        <f t="shared" si="4"/>
        <v>2758.3</v>
      </c>
      <c r="I106" s="5"/>
    </row>
    <row r="107" spans="1:9">
      <c r="A107" s="81" t="s">
        <v>96</v>
      </c>
      <c r="B107" s="82"/>
      <c r="C107" s="82"/>
      <c r="D107" s="82"/>
      <c r="E107" s="82"/>
      <c r="F107" s="82"/>
      <c r="G107" s="82"/>
      <c r="H107" s="83"/>
      <c r="I107" s="5"/>
    </row>
    <row r="108" spans="1:9">
      <c r="A108" s="31" t="s">
        <v>521</v>
      </c>
      <c r="B108" s="21" t="s">
        <v>97</v>
      </c>
      <c r="C108" s="22" t="s">
        <v>48</v>
      </c>
      <c r="D108" s="23">
        <v>20</v>
      </c>
      <c r="E108" s="23">
        <v>0</v>
      </c>
      <c r="F108" s="23">
        <f>E108+D108</f>
        <v>20</v>
      </c>
      <c r="G108" s="25" t="s">
        <v>922</v>
      </c>
      <c r="H108" s="26">
        <f t="shared" ref="H108:H154" si="10">G108*F108</f>
        <v>4500</v>
      </c>
      <c r="I108" s="5"/>
    </row>
    <row r="109" spans="1:9">
      <c r="A109" s="31" t="s">
        <v>522</v>
      </c>
      <c r="B109" s="21" t="s">
        <v>98</v>
      </c>
      <c r="C109" s="22" t="s">
        <v>48</v>
      </c>
      <c r="D109" s="23">
        <v>20</v>
      </c>
      <c r="E109" s="23">
        <v>0</v>
      </c>
      <c r="F109" s="23">
        <f t="shared" ref="F109:F112" si="11">E109+D109</f>
        <v>20</v>
      </c>
      <c r="G109" s="25" t="s">
        <v>237</v>
      </c>
      <c r="H109" s="26">
        <f t="shared" si="10"/>
        <v>200</v>
      </c>
      <c r="I109" s="5"/>
    </row>
    <row r="110" spans="1:9">
      <c r="A110" s="31" t="s">
        <v>299</v>
      </c>
      <c r="B110" s="27" t="s">
        <v>661</v>
      </c>
      <c r="C110" s="22" t="s">
        <v>48</v>
      </c>
      <c r="D110" s="23">
        <v>49</v>
      </c>
      <c r="E110" s="24">
        <v>21</v>
      </c>
      <c r="F110" s="23">
        <f t="shared" si="11"/>
        <v>70</v>
      </c>
      <c r="G110" s="25" t="s">
        <v>226</v>
      </c>
      <c r="H110" s="26">
        <f t="shared" si="10"/>
        <v>1400</v>
      </c>
      <c r="I110" s="5"/>
    </row>
    <row r="111" spans="1:9" ht="24">
      <c r="A111" s="60" t="s">
        <v>663</v>
      </c>
      <c r="B111" s="27" t="s">
        <v>662</v>
      </c>
      <c r="C111" s="22" t="s">
        <v>1</v>
      </c>
      <c r="D111" s="24">
        <f>0.7*97.23</f>
        <v>68.060999999999993</v>
      </c>
      <c r="E111" s="24">
        <f>0.3*97.23</f>
        <v>29.169</v>
      </c>
      <c r="F111" s="23">
        <f t="shared" si="11"/>
        <v>97.22999999999999</v>
      </c>
      <c r="G111" s="25" t="s">
        <v>238</v>
      </c>
      <c r="H111" s="26">
        <f t="shared" si="10"/>
        <v>3889.2</v>
      </c>
      <c r="I111" s="5"/>
    </row>
    <row r="112" spans="1:9">
      <c r="A112" s="31" t="s">
        <v>523</v>
      </c>
      <c r="B112" s="21" t="s">
        <v>99</v>
      </c>
      <c r="C112" s="22" t="s">
        <v>64</v>
      </c>
      <c r="D112" s="23">
        <v>10.75</v>
      </c>
      <c r="E112" s="23">
        <v>0</v>
      </c>
      <c r="F112" s="23">
        <f t="shared" si="11"/>
        <v>10.75</v>
      </c>
      <c r="G112" s="25" t="s">
        <v>921</v>
      </c>
      <c r="H112" s="26">
        <f t="shared" si="10"/>
        <v>688</v>
      </c>
      <c r="I112" s="5"/>
    </row>
    <row r="113" spans="1:9">
      <c r="A113" s="81" t="s">
        <v>100</v>
      </c>
      <c r="B113" s="82"/>
      <c r="C113" s="82"/>
      <c r="D113" s="82"/>
      <c r="E113" s="82"/>
      <c r="F113" s="82"/>
      <c r="G113" s="82"/>
      <c r="H113" s="83"/>
      <c r="I113" s="5"/>
    </row>
    <row r="114" spans="1:9" ht="24">
      <c r="A114" s="31" t="s">
        <v>524</v>
      </c>
      <c r="B114" s="21" t="s">
        <v>101</v>
      </c>
      <c r="C114" s="22" t="s">
        <v>64</v>
      </c>
      <c r="D114" s="23">
        <v>7.39</v>
      </c>
      <c r="E114" s="23">
        <v>1.25</v>
      </c>
      <c r="F114" s="23">
        <f>E114+D114</f>
        <v>8.64</v>
      </c>
      <c r="G114" s="25" t="s">
        <v>920</v>
      </c>
      <c r="H114" s="26">
        <f t="shared" si="10"/>
        <v>483.84000000000003</v>
      </c>
      <c r="I114" s="5"/>
    </row>
    <row r="115" spans="1:9" ht="24">
      <c r="A115" s="31" t="s">
        <v>525</v>
      </c>
      <c r="B115" s="21" t="s">
        <v>102</v>
      </c>
      <c r="C115" s="22" t="s">
        <v>48</v>
      </c>
      <c r="D115" s="23">
        <v>14.19</v>
      </c>
      <c r="E115" s="23">
        <v>9.6</v>
      </c>
      <c r="F115" s="23">
        <f t="shared" ref="F115:F127" si="12">E115+D115</f>
        <v>23.79</v>
      </c>
      <c r="G115" s="25" t="s">
        <v>263</v>
      </c>
      <c r="H115" s="26">
        <f t="shared" si="10"/>
        <v>1665.3</v>
      </c>
      <c r="I115" s="5"/>
    </row>
    <row r="116" spans="1:9">
      <c r="A116" s="31" t="s">
        <v>526</v>
      </c>
      <c r="B116" s="21" t="s">
        <v>103</v>
      </c>
      <c r="C116" s="22" t="s">
        <v>104</v>
      </c>
      <c r="D116" s="23">
        <v>90.38</v>
      </c>
      <c r="E116" s="23">
        <v>22.19</v>
      </c>
      <c r="F116" s="23">
        <f t="shared" si="12"/>
        <v>112.57</v>
      </c>
      <c r="G116" s="25" t="s">
        <v>258</v>
      </c>
      <c r="H116" s="26">
        <f t="shared" si="10"/>
        <v>3489.6699999999996</v>
      </c>
      <c r="I116" s="5"/>
    </row>
    <row r="117" spans="1:9" ht="24">
      <c r="A117" s="31" t="s">
        <v>527</v>
      </c>
      <c r="B117" s="21" t="s">
        <v>105</v>
      </c>
      <c r="C117" s="22" t="s">
        <v>48</v>
      </c>
      <c r="D117" s="23">
        <v>32.909999999999997</v>
      </c>
      <c r="E117" s="23">
        <v>24.23</v>
      </c>
      <c r="F117" s="23">
        <f t="shared" si="12"/>
        <v>57.14</v>
      </c>
      <c r="G117" s="25" t="s">
        <v>226</v>
      </c>
      <c r="H117" s="26">
        <f t="shared" si="10"/>
        <v>1142.8</v>
      </c>
      <c r="I117" s="5"/>
    </row>
    <row r="118" spans="1:9">
      <c r="A118" s="31" t="s">
        <v>528</v>
      </c>
      <c r="B118" s="21" t="s">
        <v>106</v>
      </c>
      <c r="C118" s="22" t="s">
        <v>64</v>
      </c>
      <c r="D118" s="23">
        <v>1.9</v>
      </c>
      <c r="E118" s="23">
        <v>5.75</v>
      </c>
      <c r="F118" s="23">
        <f t="shared" si="12"/>
        <v>7.65</v>
      </c>
      <c r="G118" s="25" t="s">
        <v>237</v>
      </c>
      <c r="H118" s="26">
        <f t="shared" si="10"/>
        <v>76.5</v>
      </c>
      <c r="I118" s="5"/>
    </row>
    <row r="119" spans="1:9" ht="24">
      <c r="A119" s="31" t="s">
        <v>529</v>
      </c>
      <c r="B119" s="21" t="s">
        <v>107</v>
      </c>
      <c r="C119" s="22" t="s">
        <v>48</v>
      </c>
      <c r="D119" s="23">
        <v>125.36</v>
      </c>
      <c r="E119" s="23">
        <v>31.14</v>
      </c>
      <c r="F119" s="23">
        <f t="shared" si="12"/>
        <v>156.5</v>
      </c>
      <c r="G119" s="25" t="s">
        <v>231</v>
      </c>
      <c r="H119" s="26">
        <f t="shared" si="10"/>
        <v>4695</v>
      </c>
      <c r="I119" s="5"/>
    </row>
    <row r="120" spans="1:9">
      <c r="A120" s="31" t="s">
        <v>530</v>
      </c>
      <c r="B120" s="21" t="s">
        <v>108</v>
      </c>
      <c r="C120" s="22" t="s">
        <v>64</v>
      </c>
      <c r="D120" s="23">
        <v>17.420000000000002</v>
      </c>
      <c r="E120" s="23">
        <v>9.49</v>
      </c>
      <c r="F120" s="23">
        <f t="shared" si="12"/>
        <v>26.910000000000004</v>
      </c>
      <c r="G120" s="25" t="s">
        <v>226</v>
      </c>
      <c r="H120" s="26">
        <f t="shared" si="10"/>
        <v>538.20000000000005</v>
      </c>
      <c r="I120" s="5"/>
    </row>
    <row r="121" spans="1:9" ht="24">
      <c r="A121" s="31" t="s">
        <v>531</v>
      </c>
      <c r="B121" s="21" t="s">
        <v>109</v>
      </c>
      <c r="C121" s="22" t="s">
        <v>48</v>
      </c>
      <c r="D121" s="23">
        <v>245.36</v>
      </c>
      <c r="E121" s="23">
        <v>23.65</v>
      </c>
      <c r="F121" s="23">
        <f t="shared" si="12"/>
        <v>269.01</v>
      </c>
      <c r="G121" s="25" t="s">
        <v>234</v>
      </c>
      <c r="H121" s="26">
        <f t="shared" si="10"/>
        <v>538.02</v>
      </c>
      <c r="I121" s="5"/>
    </row>
    <row r="122" spans="1:9">
      <c r="A122" s="31" t="s">
        <v>532</v>
      </c>
      <c r="B122" s="21" t="s">
        <v>110</v>
      </c>
      <c r="C122" s="22" t="s">
        <v>64</v>
      </c>
      <c r="D122" s="23">
        <v>12.5</v>
      </c>
      <c r="E122" s="23">
        <v>0</v>
      </c>
      <c r="F122" s="23">
        <f t="shared" si="12"/>
        <v>12.5</v>
      </c>
      <c r="G122" s="25" t="s">
        <v>232</v>
      </c>
      <c r="H122" s="26">
        <f t="shared" si="10"/>
        <v>62.5</v>
      </c>
      <c r="I122" s="5"/>
    </row>
    <row r="123" spans="1:9" ht="24">
      <c r="A123" s="31" t="s">
        <v>533</v>
      </c>
      <c r="B123" s="21" t="s">
        <v>111</v>
      </c>
      <c r="C123" s="22" t="s">
        <v>48</v>
      </c>
      <c r="D123" s="23">
        <v>81.739999999999995</v>
      </c>
      <c r="E123" s="23">
        <v>15.78</v>
      </c>
      <c r="F123" s="23">
        <f t="shared" si="12"/>
        <v>97.52</v>
      </c>
      <c r="G123" s="25" t="s">
        <v>237</v>
      </c>
      <c r="H123" s="26">
        <f t="shared" si="10"/>
        <v>975.19999999999993</v>
      </c>
      <c r="I123" s="5"/>
    </row>
    <row r="124" spans="1:9" ht="24">
      <c r="A124" s="31" t="s">
        <v>534</v>
      </c>
      <c r="B124" s="21" t="s">
        <v>112</v>
      </c>
      <c r="C124" s="22" t="s">
        <v>48</v>
      </c>
      <c r="D124" s="23">
        <v>38.909999999999997</v>
      </c>
      <c r="E124" s="23">
        <v>15.78</v>
      </c>
      <c r="F124" s="23">
        <f t="shared" si="12"/>
        <v>54.69</v>
      </c>
      <c r="G124" s="25" t="s">
        <v>235</v>
      </c>
      <c r="H124" s="26">
        <f t="shared" si="10"/>
        <v>218.76</v>
      </c>
      <c r="I124" s="5"/>
    </row>
    <row r="125" spans="1:9">
      <c r="A125" s="31" t="s">
        <v>535</v>
      </c>
      <c r="B125" s="21" t="s">
        <v>113</v>
      </c>
      <c r="C125" s="22" t="s">
        <v>64</v>
      </c>
      <c r="D125" s="23">
        <v>10</v>
      </c>
      <c r="E125" s="23">
        <v>0</v>
      </c>
      <c r="F125" s="23">
        <f t="shared" si="12"/>
        <v>10</v>
      </c>
      <c r="G125" s="25" t="s">
        <v>234</v>
      </c>
      <c r="H125" s="26">
        <f t="shared" si="10"/>
        <v>20</v>
      </c>
      <c r="I125" s="5"/>
    </row>
    <row r="126" spans="1:9" ht="36">
      <c r="A126" s="31" t="s">
        <v>536</v>
      </c>
      <c r="B126" s="21" t="s">
        <v>114</v>
      </c>
      <c r="C126" s="22" t="s">
        <v>48</v>
      </c>
      <c r="D126" s="23">
        <v>113.33</v>
      </c>
      <c r="E126" s="23">
        <v>20.99</v>
      </c>
      <c r="F126" s="23">
        <f t="shared" si="12"/>
        <v>134.32</v>
      </c>
      <c r="G126" s="25" t="s">
        <v>919</v>
      </c>
      <c r="H126" s="26">
        <f t="shared" si="10"/>
        <v>39221.439999999995</v>
      </c>
      <c r="I126" s="5"/>
    </row>
    <row r="127" spans="1:9" ht="24">
      <c r="A127" s="31" t="s">
        <v>537</v>
      </c>
      <c r="B127" s="21" t="s">
        <v>115</v>
      </c>
      <c r="C127" s="22" t="s">
        <v>48</v>
      </c>
      <c r="D127" s="23">
        <v>71.489999999999995</v>
      </c>
      <c r="E127" s="23">
        <v>21.51</v>
      </c>
      <c r="F127" s="23">
        <f t="shared" si="12"/>
        <v>93</v>
      </c>
      <c r="G127" s="25" t="s">
        <v>918</v>
      </c>
      <c r="H127" s="26">
        <f t="shared" si="10"/>
        <v>31062</v>
      </c>
      <c r="I127" s="5"/>
    </row>
    <row r="128" spans="1:9">
      <c r="A128" s="81" t="s">
        <v>116</v>
      </c>
      <c r="B128" s="82"/>
      <c r="C128" s="82"/>
      <c r="D128" s="82"/>
      <c r="E128" s="82"/>
      <c r="F128" s="82"/>
      <c r="G128" s="82"/>
      <c r="H128" s="83"/>
      <c r="I128" s="5"/>
    </row>
    <row r="129" spans="1:9">
      <c r="A129" s="31" t="s">
        <v>538</v>
      </c>
      <c r="B129" s="21" t="s">
        <v>117</v>
      </c>
      <c r="C129" s="22" t="s">
        <v>1</v>
      </c>
      <c r="D129" s="23">
        <v>98.5</v>
      </c>
      <c r="E129" s="23">
        <v>18.88</v>
      </c>
      <c r="F129" s="23">
        <f>E129+D129</f>
        <v>117.38</v>
      </c>
      <c r="G129" s="25" t="s">
        <v>263</v>
      </c>
      <c r="H129" s="26">
        <f t="shared" si="10"/>
        <v>8216.6</v>
      </c>
      <c r="I129" s="5"/>
    </row>
    <row r="130" spans="1:9" ht="24">
      <c r="A130" s="31" t="s">
        <v>539</v>
      </c>
      <c r="B130" s="21" t="s">
        <v>118</v>
      </c>
      <c r="C130" s="22" t="s">
        <v>64</v>
      </c>
      <c r="D130" s="23">
        <v>36.340000000000003</v>
      </c>
      <c r="E130" s="23">
        <v>76.52</v>
      </c>
      <c r="F130" s="23">
        <f t="shared" ref="F130:F132" si="13">E130+D130</f>
        <v>112.86</v>
      </c>
      <c r="G130" s="25" t="s">
        <v>233</v>
      </c>
      <c r="H130" s="26">
        <f t="shared" si="10"/>
        <v>677.16</v>
      </c>
      <c r="I130" s="5"/>
    </row>
    <row r="131" spans="1:9">
      <c r="A131" s="31" t="s">
        <v>540</v>
      </c>
      <c r="B131" s="21" t="s">
        <v>119</v>
      </c>
      <c r="C131" s="22" t="s">
        <v>1</v>
      </c>
      <c r="D131" s="23">
        <v>7.7</v>
      </c>
      <c r="E131" s="23">
        <v>7.66</v>
      </c>
      <c r="F131" s="23">
        <f t="shared" si="13"/>
        <v>15.36</v>
      </c>
      <c r="G131" s="25" t="s">
        <v>241</v>
      </c>
      <c r="H131" s="26">
        <f t="shared" si="10"/>
        <v>2304</v>
      </c>
      <c r="I131" s="5"/>
    </row>
    <row r="132" spans="1:9">
      <c r="A132" s="31" t="s">
        <v>299</v>
      </c>
      <c r="B132" s="37" t="s">
        <v>672</v>
      </c>
      <c r="C132" s="61" t="s">
        <v>29</v>
      </c>
      <c r="D132" s="38">
        <v>213.9</v>
      </c>
      <c r="E132" s="23">
        <v>0</v>
      </c>
      <c r="F132" s="23">
        <f t="shared" si="13"/>
        <v>213.9</v>
      </c>
      <c r="G132" s="25" t="s">
        <v>232</v>
      </c>
      <c r="H132" s="26">
        <f>G132*F132</f>
        <v>1069.5</v>
      </c>
      <c r="I132" s="5"/>
    </row>
    <row r="133" spans="1:9">
      <c r="A133" s="81" t="s">
        <v>123</v>
      </c>
      <c r="B133" s="82"/>
      <c r="C133" s="82"/>
      <c r="D133" s="82"/>
      <c r="E133" s="82"/>
      <c r="F133" s="82"/>
      <c r="G133" s="82"/>
      <c r="H133" s="83"/>
      <c r="I133" s="5"/>
    </row>
    <row r="134" spans="1:9">
      <c r="A134" s="31" t="s">
        <v>541</v>
      </c>
      <c r="B134" s="21" t="s">
        <v>124</v>
      </c>
      <c r="C134" s="22" t="s">
        <v>48</v>
      </c>
      <c r="D134" s="23">
        <v>0.04</v>
      </c>
      <c r="E134" s="23">
        <v>2.11</v>
      </c>
      <c r="F134" s="23">
        <f>E134+D134</f>
        <v>2.15</v>
      </c>
      <c r="G134" s="25" t="s">
        <v>237</v>
      </c>
      <c r="H134" s="26">
        <f t="shared" si="10"/>
        <v>21.5</v>
      </c>
      <c r="I134" s="5"/>
    </row>
    <row r="135" spans="1:9">
      <c r="A135" s="31" t="s">
        <v>542</v>
      </c>
      <c r="B135" s="21" t="s">
        <v>125</v>
      </c>
      <c r="C135" s="22" t="s">
        <v>48</v>
      </c>
      <c r="D135" s="23">
        <v>0</v>
      </c>
      <c r="E135" s="23">
        <v>4.7</v>
      </c>
      <c r="F135" s="23">
        <f t="shared" ref="F135:F146" si="14">E135+D135</f>
        <v>4.7</v>
      </c>
      <c r="G135" s="25" t="s">
        <v>917</v>
      </c>
      <c r="H135" s="26">
        <f t="shared" si="10"/>
        <v>7050</v>
      </c>
      <c r="I135" s="5"/>
    </row>
    <row r="136" spans="1:9">
      <c r="A136" s="31" t="s">
        <v>543</v>
      </c>
      <c r="B136" s="21" t="s">
        <v>126</v>
      </c>
      <c r="C136" s="22" t="s">
        <v>48</v>
      </c>
      <c r="D136" s="23">
        <v>0.81</v>
      </c>
      <c r="E136" s="23">
        <v>5.87</v>
      </c>
      <c r="F136" s="23">
        <f t="shared" si="14"/>
        <v>6.68</v>
      </c>
      <c r="G136" s="25" t="s">
        <v>916</v>
      </c>
      <c r="H136" s="26">
        <f t="shared" si="10"/>
        <v>1055.44</v>
      </c>
      <c r="I136" s="5"/>
    </row>
    <row r="137" spans="1:9">
      <c r="A137" s="31" t="s">
        <v>544</v>
      </c>
      <c r="B137" s="21" t="s">
        <v>127</v>
      </c>
      <c r="C137" s="22" t="s">
        <v>48</v>
      </c>
      <c r="D137" s="23">
        <v>3.81</v>
      </c>
      <c r="E137" s="23">
        <v>6</v>
      </c>
      <c r="F137" s="23">
        <f t="shared" si="14"/>
        <v>9.81</v>
      </c>
      <c r="G137" s="25" t="s">
        <v>227</v>
      </c>
      <c r="H137" s="26">
        <f t="shared" si="10"/>
        <v>981</v>
      </c>
      <c r="I137" s="5"/>
    </row>
    <row r="138" spans="1:9">
      <c r="A138" s="31" t="s">
        <v>545</v>
      </c>
      <c r="B138" s="21" t="s">
        <v>128</v>
      </c>
      <c r="C138" s="22" t="s">
        <v>48</v>
      </c>
      <c r="D138" s="23">
        <v>5.0599999999999996</v>
      </c>
      <c r="E138" s="23">
        <v>5.57</v>
      </c>
      <c r="F138" s="23">
        <f t="shared" si="14"/>
        <v>10.629999999999999</v>
      </c>
      <c r="G138" s="25" t="s">
        <v>253</v>
      </c>
      <c r="H138" s="26">
        <f t="shared" si="10"/>
        <v>531.5</v>
      </c>
      <c r="I138" s="5"/>
    </row>
    <row r="139" spans="1:9">
      <c r="A139" s="31" t="s">
        <v>546</v>
      </c>
      <c r="B139" s="21" t="s">
        <v>129</v>
      </c>
      <c r="C139" s="22" t="s">
        <v>48</v>
      </c>
      <c r="D139" s="23">
        <v>3.23</v>
      </c>
      <c r="E139" s="23">
        <v>6.67</v>
      </c>
      <c r="F139" s="23">
        <f t="shared" si="14"/>
        <v>9.9</v>
      </c>
      <c r="G139" s="25" t="s">
        <v>915</v>
      </c>
      <c r="H139" s="26">
        <f t="shared" si="10"/>
        <v>11167.2</v>
      </c>
      <c r="I139" s="5"/>
    </row>
    <row r="140" spans="1:9">
      <c r="A140" s="31" t="s">
        <v>547</v>
      </c>
      <c r="B140" s="21" t="s">
        <v>130</v>
      </c>
      <c r="C140" s="22" t="s">
        <v>48</v>
      </c>
      <c r="D140" s="23">
        <v>1.51</v>
      </c>
      <c r="E140" s="23">
        <v>7.76</v>
      </c>
      <c r="F140" s="23">
        <f t="shared" si="14"/>
        <v>9.27</v>
      </c>
      <c r="G140" s="25" t="s">
        <v>912</v>
      </c>
      <c r="H140" s="26">
        <f t="shared" si="10"/>
        <v>1038.24</v>
      </c>
      <c r="I140" s="5"/>
    </row>
    <row r="141" spans="1:9">
      <c r="A141" s="31" t="s">
        <v>548</v>
      </c>
      <c r="B141" s="21" t="s">
        <v>131</v>
      </c>
      <c r="C141" s="22" t="s">
        <v>48</v>
      </c>
      <c r="D141" s="23">
        <v>1.78</v>
      </c>
      <c r="E141" s="23">
        <v>8.01</v>
      </c>
      <c r="F141" s="23">
        <f t="shared" si="14"/>
        <v>9.7899999999999991</v>
      </c>
      <c r="G141" s="25" t="s">
        <v>914</v>
      </c>
      <c r="H141" s="26">
        <f t="shared" si="10"/>
        <v>3622.2999999999997</v>
      </c>
      <c r="I141" s="5"/>
    </row>
    <row r="142" spans="1:9">
      <c r="A142" s="31" t="s">
        <v>549</v>
      </c>
      <c r="B142" s="21" t="s">
        <v>132</v>
      </c>
      <c r="C142" s="22" t="s">
        <v>48</v>
      </c>
      <c r="D142" s="23">
        <v>2.25</v>
      </c>
      <c r="E142" s="23">
        <v>4.75</v>
      </c>
      <c r="F142" s="23">
        <f t="shared" si="14"/>
        <v>7</v>
      </c>
      <c r="G142" s="25" t="s">
        <v>913</v>
      </c>
      <c r="H142" s="26">
        <f t="shared" si="10"/>
        <v>4830</v>
      </c>
      <c r="I142" s="5"/>
    </row>
    <row r="143" spans="1:9">
      <c r="A143" s="31" t="s">
        <v>550</v>
      </c>
      <c r="B143" s="21" t="s">
        <v>133</v>
      </c>
      <c r="C143" s="22" t="s">
        <v>48</v>
      </c>
      <c r="D143" s="23">
        <v>4.25</v>
      </c>
      <c r="E143" s="23">
        <v>9.5500000000000007</v>
      </c>
      <c r="F143" s="23">
        <f t="shared" si="14"/>
        <v>13.8</v>
      </c>
      <c r="G143" s="25" t="s">
        <v>911</v>
      </c>
      <c r="H143" s="26">
        <f t="shared" si="10"/>
        <v>2277</v>
      </c>
      <c r="I143" s="5"/>
    </row>
    <row r="144" spans="1:9">
      <c r="A144" s="31" t="s">
        <v>320</v>
      </c>
      <c r="B144" s="21" t="s">
        <v>134</v>
      </c>
      <c r="C144" s="22" t="s">
        <v>48</v>
      </c>
      <c r="D144" s="23">
        <v>2.93</v>
      </c>
      <c r="E144" s="23">
        <v>12.31</v>
      </c>
      <c r="F144" s="23">
        <f t="shared" si="14"/>
        <v>15.24</v>
      </c>
      <c r="G144" s="25" t="s">
        <v>912</v>
      </c>
      <c r="H144" s="26">
        <f t="shared" si="10"/>
        <v>1706.88</v>
      </c>
      <c r="I144" s="5"/>
    </row>
    <row r="145" spans="1:9" ht="24">
      <c r="A145" s="31" t="s">
        <v>551</v>
      </c>
      <c r="B145" s="21" t="s">
        <v>135</v>
      </c>
      <c r="C145" s="22" t="s">
        <v>48</v>
      </c>
      <c r="D145" s="23">
        <v>5.6</v>
      </c>
      <c r="E145" s="23">
        <v>12.31</v>
      </c>
      <c r="F145" s="23">
        <f t="shared" si="14"/>
        <v>17.91</v>
      </c>
      <c r="G145" s="25" t="s">
        <v>911</v>
      </c>
      <c r="H145" s="26">
        <f t="shared" si="10"/>
        <v>2955.15</v>
      </c>
      <c r="I145" s="5"/>
    </row>
    <row r="146" spans="1:9">
      <c r="A146" s="31" t="s">
        <v>552</v>
      </c>
      <c r="B146" s="21" t="s">
        <v>136</v>
      </c>
      <c r="C146" s="22" t="s">
        <v>48</v>
      </c>
      <c r="D146" s="23">
        <v>0.31</v>
      </c>
      <c r="E146" s="23">
        <v>7.76</v>
      </c>
      <c r="F146" s="23">
        <f t="shared" si="14"/>
        <v>8.07</v>
      </c>
      <c r="G146" s="25" t="s">
        <v>253</v>
      </c>
      <c r="H146" s="26">
        <f t="shared" si="10"/>
        <v>403.5</v>
      </c>
      <c r="I146" s="5"/>
    </row>
    <row r="147" spans="1:9">
      <c r="A147" s="81" t="s">
        <v>137</v>
      </c>
      <c r="B147" s="82"/>
      <c r="C147" s="82"/>
      <c r="D147" s="82"/>
      <c r="E147" s="82"/>
      <c r="F147" s="82"/>
      <c r="G147" s="82"/>
      <c r="H147" s="83"/>
      <c r="I147" s="5"/>
    </row>
    <row r="148" spans="1:9" ht="24">
      <c r="A148" s="31" t="s">
        <v>553</v>
      </c>
      <c r="B148" s="21" t="s">
        <v>138</v>
      </c>
      <c r="C148" s="22" t="s">
        <v>48</v>
      </c>
      <c r="D148" s="23">
        <v>5.24</v>
      </c>
      <c r="E148" s="23">
        <v>5.81</v>
      </c>
      <c r="F148" s="23">
        <f>E148+D148</f>
        <v>11.05</v>
      </c>
      <c r="G148" s="25" t="s">
        <v>254</v>
      </c>
      <c r="H148" s="26">
        <f t="shared" si="10"/>
        <v>884</v>
      </c>
      <c r="I148" s="5"/>
    </row>
    <row r="149" spans="1:9" ht="48">
      <c r="A149" s="31" t="s">
        <v>554</v>
      </c>
      <c r="B149" s="21" t="s">
        <v>139</v>
      </c>
      <c r="C149" s="22" t="s">
        <v>28</v>
      </c>
      <c r="D149" s="23">
        <v>0.71</v>
      </c>
      <c r="E149" s="23">
        <v>11.42</v>
      </c>
      <c r="F149" s="23">
        <f t="shared" ref="F149:F154" si="15">E149+D149</f>
        <v>12.129999999999999</v>
      </c>
      <c r="G149" s="25" t="s">
        <v>231</v>
      </c>
      <c r="H149" s="26">
        <f t="shared" si="10"/>
        <v>363.9</v>
      </c>
      <c r="I149" s="5"/>
    </row>
    <row r="150" spans="1:9" ht="48">
      <c r="A150" s="31" t="s">
        <v>555</v>
      </c>
      <c r="B150" s="21" t="s">
        <v>140</v>
      </c>
      <c r="C150" s="22" t="s">
        <v>48</v>
      </c>
      <c r="D150" s="23">
        <v>1.1599999999999999</v>
      </c>
      <c r="E150" s="23">
        <v>12.68</v>
      </c>
      <c r="F150" s="23">
        <f t="shared" si="15"/>
        <v>13.84</v>
      </c>
      <c r="G150" s="25" t="s">
        <v>227</v>
      </c>
      <c r="H150" s="26">
        <f t="shared" si="10"/>
        <v>1384</v>
      </c>
      <c r="I150" s="5"/>
    </row>
    <row r="151" spans="1:9">
      <c r="A151" s="31" t="s">
        <v>556</v>
      </c>
      <c r="B151" s="21" t="s">
        <v>141</v>
      </c>
      <c r="C151" s="22" t="s">
        <v>48</v>
      </c>
      <c r="D151" s="23">
        <v>0.53</v>
      </c>
      <c r="E151" s="23">
        <v>1.76</v>
      </c>
      <c r="F151" s="23">
        <f t="shared" si="15"/>
        <v>2.29</v>
      </c>
      <c r="G151" s="25" t="s">
        <v>259</v>
      </c>
      <c r="H151" s="26">
        <f t="shared" si="10"/>
        <v>2061</v>
      </c>
      <c r="I151" s="5"/>
    </row>
    <row r="152" spans="1:9">
      <c r="A152" s="31" t="s">
        <v>557</v>
      </c>
      <c r="B152" s="21" t="s">
        <v>142</v>
      </c>
      <c r="C152" s="22" t="s">
        <v>48</v>
      </c>
      <c r="D152" s="23">
        <v>278.60000000000002</v>
      </c>
      <c r="E152" s="23">
        <v>44.1</v>
      </c>
      <c r="F152" s="23">
        <f t="shared" si="15"/>
        <v>322.70000000000005</v>
      </c>
      <c r="G152" s="25" t="s">
        <v>235</v>
      </c>
      <c r="H152" s="26">
        <f t="shared" si="10"/>
        <v>1290.8000000000002</v>
      </c>
      <c r="I152" s="5"/>
    </row>
    <row r="153" spans="1:9" ht="48">
      <c r="A153" s="31" t="s">
        <v>558</v>
      </c>
      <c r="B153" s="21" t="s">
        <v>143</v>
      </c>
      <c r="C153" s="22" t="s">
        <v>64</v>
      </c>
      <c r="D153" s="23">
        <v>13.86</v>
      </c>
      <c r="E153" s="23">
        <v>21.14</v>
      </c>
      <c r="F153" s="23">
        <f t="shared" si="15"/>
        <v>35</v>
      </c>
      <c r="G153" s="25" t="s">
        <v>231</v>
      </c>
      <c r="H153" s="26">
        <f t="shared" si="10"/>
        <v>1050</v>
      </c>
      <c r="I153" s="5"/>
    </row>
    <row r="154" spans="1:9">
      <c r="A154" s="31" t="s">
        <v>559</v>
      </c>
      <c r="B154" s="21" t="s">
        <v>144</v>
      </c>
      <c r="C154" s="22" t="s">
        <v>64</v>
      </c>
      <c r="D154" s="23">
        <v>350</v>
      </c>
      <c r="E154" s="23">
        <v>0</v>
      </c>
      <c r="F154" s="23">
        <f t="shared" si="15"/>
        <v>350</v>
      </c>
      <c r="G154" s="25" t="s">
        <v>237</v>
      </c>
      <c r="H154" s="26">
        <f t="shared" si="10"/>
        <v>3500</v>
      </c>
      <c r="I154" s="5"/>
    </row>
    <row r="155" spans="1:9">
      <c r="A155" s="81" t="s">
        <v>177</v>
      </c>
      <c r="B155" s="82"/>
      <c r="C155" s="82"/>
      <c r="D155" s="82"/>
      <c r="E155" s="82"/>
      <c r="F155" s="82"/>
      <c r="G155" s="82"/>
      <c r="H155" s="83"/>
      <c r="I155" s="5"/>
    </row>
    <row r="156" spans="1:9" ht="24">
      <c r="A156" s="28" t="s">
        <v>591</v>
      </c>
      <c r="B156" s="21" t="s">
        <v>178</v>
      </c>
      <c r="C156" s="22" t="s">
        <v>104</v>
      </c>
      <c r="D156" s="23">
        <v>20.61</v>
      </c>
      <c r="E156" s="23">
        <v>8.4499999999999993</v>
      </c>
      <c r="F156" s="23">
        <f>E156+D156</f>
        <v>29.06</v>
      </c>
      <c r="G156" s="25" t="s">
        <v>237</v>
      </c>
      <c r="H156" s="26">
        <f t="shared" ref="H156:H421" si="16">G156*F156</f>
        <v>290.59999999999997</v>
      </c>
      <c r="I156" s="5"/>
    </row>
    <row r="157" spans="1:9" ht="24">
      <c r="A157" s="28" t="s">
        <v>592</v>
      </c>
      <c r="B157" s="21" t="s">
        <v>179</v>
      </c>
      <c r="C157" s="22" t="s">
        <v>104</v>
      </c>
      <c r="D157" s="23">
        <v>46.67</v>
      </c>
      <c r="E157" s="23">
        <v>7.63</v>
      </c>
      <c r="F157" s="23">
        <f>E157+D157</f>
        <v>54.300000000000004</v>
      </c>
      <c r="G157" s="25" t="s">
        <v>243</v>
      </c>
      <c r="H157" s="26">
        <f t="shared" si="16"/>
        <v>1303.2</v>
      </c>
      <c r="I157" s="5"/>
    </row>
    <row r="158" spans="1:9">
      <c r="A158" s="81" t="s">
        <v>180</v>
      </c>
      <c r="B158" s="82"/>
      <c r="C158" s="82"/>
      <c r="D158" s="82"/>
      <c r="E158" s="82"/>
      <c r="F158" s="82"/>
      <c r="G158" s="82"/>
      <c r="H158" s="83"/>
      <c r="I158" s="5"/>
    </row>
    <row r="159" spans="1:9">
      <c r="A159" s="28" t="s">
        <v>593</v>
      </c>
      <c r="B159" s="21" t="s">
        <v>181</v>
      </c>
      <c r="C159" s="22" t="s">
        <v>104</v>
      </c>
      <c r="D159" s="23">
        <v>0</v>
      </c>
      <c r="E159" s="23">
        <v>30.12</v>
      </c>
      <c r="F159" s="23">
        <f>E159+D159</f>
        <v>30.12</v>
      </c>
      <c r="G159" s="25" t="s">
        <v>244</v>
      </c>
      <c r="H159" s="26">
        <f t="shared" si="16"/>
        <v>451.8</v>
      </c>
      <c r="I159" s="5"/>
    </row>
    <row r="160" spans="1:9">
      <c r="A160" s="28" t="s">
        <v>594</v>
      </c>
      <c r="B160" s="21" t="s">
        <v>182</v>
      </c>
      <c r="C160" s="22" t="s">
        <v>104</v>
      </c>
      <c r="D160" s="23">
        <v>0</v>
      </c>
      <c r="E160" s="23">
        <v>19.96</v>
      </c>
      <c r="F160" s="23">
        <f t="shared" ref="F160:F161" si="17">E160+D160</f>
        <v>19.96</v>
      </c>
      <c r="G160" s="25" t="s">
        <v>226</v>
      </c>
      <c r="H160" s="26">
        <f t="shared" si="16"/>
        <v>399.20000000000005</v>
      </c>
      <c r="I160" s="5"/>
    </row>
    <row r="161" spans="1:9" ht="24">
      <c r="A161" s="28" t="s">
        <v>595</v>
      </c>
      <c r="B161" s="21" t="s">
        <v>183</v>
      </c>
      <c r="C161" s="22" t="s">
        <v>48</v>
      </c>
      <c r="D161" s="23">
        <v>0</v>
      </c>
      <c r="E161" s="23">
        <v>2.34</v>
      </c>
      <c r="F161" s="23">
        <f t="shared" si="17"/>
        <v>2.34</v>
      </c>
      <c r="G161" s="25" t="s">
        <v>230</v>
      </c>
      <c r="H161" s="26">
        <f t="shared" si="16"/>
        <v>468</v>
      </c>
      <c r="I161" s="5"/>
    </row>
    <row r="162" spans="1:9">
      <c r="A162" s="81" t="s">
        <v>184</v>
      </c>
      <c r="B162" s="82"/>
      <c r="C162" s="82"/>
      <c r="D162" s="82"/>
      <c r="E162" s="82"/>
      <c r="F162" s="82"/>
      <c r="G162" s="82"/>
      <c r="H162" s="83"/>
      <c r="I162" s="5"/>
    </row>
    <row r="163" spans="1:9" ht="24">
      <c r="A163" s="28" t="s">
        <v>596</v>
      </c>
      <c r="B163" s="21" t="s">
        <v>185</v>
      </c>
      <c r="C163" s="22" t="s">
        <v>104</v>
      </c>
      <c r="D163" s="23">
        <v>951.75</v>
      </c>
      <c r="E163" s="23">
        <v>619.87</v>
      </c>
      <c r="F163" s="23">
        <f>E163+D163</f>
        <v>1571.62</v>
      </c>
      <c r="G163" s="25" t="s">
        <v>234</v>
      </c>
      <c r="H163" s="26">
        <f t="shared" si="16"/>
        <v>3143.24</v>
      </c>
      <c r="I163" s="5"/>
    </row>
    <row r="164" spans="1:9">
      <c r="A164" s="28" t="s">
        <v>597</v>
      </c>
      <c r="B164" s="21" t="s">
        <v>186</v>
      </c>
      <c r="C164" s="22" t="s">
        <v>64</v>
      </c>
      <c r="D164" s="23">
        <v>10</v>
      </c>
      <c r="E164" s="23">
        <v>2.68</v>
      </c>
      <c r="F164" s="23">
        <f t="shared" ref="F164:F178" si="18">E164+D164</f>
        <v>12.68</v>
      </c>
      <c r="G164" s="25" t="s">
        <v>245</v>
      </c>
      <c r="H164" s="26">
        <f t="shared" si="16"/>
        <v>1521.6</v>
      </c>
      <c r="I164" s="5"/>
    </row>
    <row r="165" spans="1:9">
      <c r="A165" s="28" t="s">
        <v>598</v>
      </c>
      <c r="B165" s="21" t="s">
        <v>187</v>
      </c>
      <c r="C165" s="22" t="s">
        <v>48</v>
      </c>
      <c r="D165" s="23">
        <v>5.15</v>
      </c>
      <c r="E165" s="23">
        <v>3.39</v>
      </c>
      <c r="F165" s="23">
        <f t="shared" si="18"/>
        <v>8.5400000000000009</v>
      </c>
      <c r="G165" s="25" t="s">
        <v>226</v>
      </c>
      <c r="H165" s="26">
        <f t="shared" si="16"/>
        <v>170.8</v>
      </c>
      <c r="I165" s="5"/>
    </row>
    <row r="166" spans="1:9">
      <c r="A166" s="28" t="s">
        <v>599</v>
      </c>
      <c r="B166" s="21" t="s">
        <v>188</v>
      </c>
      <c r="C166" s="22" t="s">
        <v>48</v>
      </c>
      <c r="D166" s="23">
        <v>12.72</v>
      </c>
      <c r="E166" s="23">
        <v>1.72</v>
      </c>
      <c r="F166" s="23">
        <f t="shared" si="18"/>
        <v>14.440000000000001</v>
      </c>
      <c r="G166" s="25" t="s">
        <v>238</v>
      </c>
      <c r="H166" s="26">
        <f t="shared" si="16"/>
        <v>577.6</v>
      </c>
      <c r="I166" s="5"/>
    </row>
    <row r="167" spans="1:9" ht="36">
      <c r="A167" s="28" t="s">
        <v>600</v>
      </c>
      <c r="B167" s="21" t="s">
        <v>189</v>
      </c>
      <c r="C167" s="22" t="s">
        <v>48</v>
      </c>
      <c r="D167" s="23">
        <v>4.8099999999999996</v>
      </c>
      <c r="E167" s="23">
        <v>8.14</v>
      </c>
      <c r="F167" s="23">
        <f t="shared" si="18"/>
        <v>12.95</v>
      </c>
      <c r="G167" s="25" t="s">
        <v>231</v>
      </c>
      <c r="H167" s="26">
        <f t="shared" si="16"/>
        <v>388.5</v>
      </c>
      <c r="I167" s="5"/>
    </row>
    <row r="168" spans="1:9" ht="24">
      <c r="A168" s="28" t="s">
        <v>601</v>
      </c>
      <c r="B168" s="21" t="s">
        <v>190</v>
      </c>
      <c r="C168" s="22" t="s">
        <v>48</v>
      </c>
      <c r="D168" s="23">
        <v>8.86</v>
      </c>
      <c r="E168" s="23">
        <v>9.32</v>
      </c>
      <c r="F168" s="23">
        <f t="shared" si="18"/>
        <v>18.18</v>
      </c>
      <c r="G168" s="25" t="s">
        <v>246</v>
      </c>
      <c r="H168" s="26">
        <f t="shared" si="16"/>
        <v>127.25999999999999</v>
      </c>
      <c r="I168" s="5"/>
    </row>
    <row r="169" spans="1:9">
      <c r="A169" s="28" t="s">
        <v>602</v>
      </c>
      <c r="B169" s="21" t="s">
        <v>191</v>
      </c>
      <c r="C169" s="22" t="s">
        <v>48</v>
      </c>
      <c r="D169" s="23">
        <v>42.15</v>
      </c>
      <c r="E169" s="23">
        <v>45.93</v>
      </c>
      <c r="F169" s="23">
        <f t="shared" si="18"/>
        <v>88.08</v>
      </c>
      <c r="G169" s="25" t="s">
        <v>247</v>
      </c>
      <c r="H169" s="26">
        <f t="shared" si="16"/>
        <v>1145.04</v>
      </c>
      <c r="I169" s="5"/>
    </row>
    <row r="170" spans="1:9">
      <c r="A170" s="28" t="s">
        <v>603</v>
      </c>
      <c r="B170" s="21" t="s">
        <v>192</v>
      </c>
      <c r="C170" s="22" t="s">
        <v>62</v>
      </c>
      <c r="D170" s="23">
        <v>4.41</v>
      </c>
      <c r="E170" s="23">
        <v>2.14</v>
      </c>
      <c r="F170" s="23">
        <f t="shared" si="18"/>
        <v>6.5500000000000007</v>
      </c>
      <c r="G170" s="25" t="s">
        <v>226</v>
      </c>
      <c r="H170" s="26">
        <f t="shared" si="16"/>
        <v>131</v>
      </c>
      <c r="I170" s="5"/>
    </row>
    <row r="171" spans="1:9">
      <c r="A171" s="28" t="s">
        <v>604</v>
      </c>
      <c r="B171" s="21" t="s">
        <v>193</v>
      </c>
      <c r="C171" s="22" t="s">
        <v>62</v>
      </c>
      <c r="D171" s="23">
        <v>3.92</v>
      </c>
      <c r="E171" s="23">
        <v>2.4500000000000002</v>
      </c>
      <c r="F171" s="23">
        <f t="shared" si="18"/>
        <v>6.37</v>
      </c>
      <c r="G171" s="25" t="s">
        <v>226</v>
      </c>
      <c r="H171" s="26">
        <f t="shared" si="16"/>
        <v>127.4</v>
      </c>
      <c r="I171" s="5"/>
    </row>
    <row r="172" spans="1:9">
      <c r="A172" s="28" t="s">
        <v>605</v>
      </c>
      <c r="B172" s="21" t="s">
        <v>194</v>
      </c>
      <c r="C172" s="22" t="s">
        <v>62</v>
      </c>
      <c r="D172" s="23">
        <v>3.9</v>
      </c>
      <c r="E172" s="23">
        <v>2.4500000000000002</v>
      </c>
      <c r="F172" s="23">
        <f t="shared" si="18"/>
        <v>6.35</v>
      </c>
      <c r="G172" s="25" t="s">
        <v>238</v>
      </c>
      <c r="H172" s="26">
        <f t="shared" si="16"/>
        <v>254</v>
      </c>
      <c r="I172" s="5"/>
    </row>
    <row r="173" spans="1:9">
      <c r="A173" s="28" t="s">
        <v>606</v>
      </c>
      <c r="B173" s="21" t="s">
        <v>195</v>
      </c>
      <c r="C173" s="22" t="s">
        <v>62</v>
      </c>
      <c r="D173" s="23">
        <v>3.83</v>
      </c>
      <c r="E173" s="23">
        <v>2.4500000000000002</v>
      </c>
      <c r="F173" s="23">
        <f t="shared" si="18"/>
        <v>6.28</v>
      </c>
      <c r="G173" s="25" t="s">
        <v>244</v>
      </c>
      <c r="H173" s="26">
        <f t="shared" si="16"/>
        <v>94.2</v>
      </c>
      <c r="I173" s="5"/>
    </row>
    <row r="174" spans="1:9">
      <c r="A174" s="28" t="s">
        <v>607</v>
      </c>
      <c r="B174" s="21" t="s">
        <v>196</v>
      </c>
      <c r="C174" s="22" t="s">
        <v>62</v>
      </c>
      <c r="D174" s="23">
        <v>4.05</v>
      </c>
      <c r="E174" s="23">
        <v>2.14</v>
      </c>
      <c r="F174" s="23">
        <f t="shared" si="18"/>
        <v>6.1899999999999995</v>
      </c>
      <c r="G174" s="25" t="s">
        <v>231</v>
      </c>
      <c r="H174" s="26">
        <f t="shared" si="16"/>
        <v>185.7</v>
      </c>
      <c r="I174" s="5"/>
    </row>
    <row r="175" spans="1:9">
      <c r="A175" s="28" t="s">
        <v>608</v>
      </c>
      <c r="B175" s="21" t="s">
        <v>197</v>
      </c>
      <c r="C175" s="22" t="s">
        <v>62</v>
      </c>
      <c r="D175" s="23">
        <v>3.98</v>
      </c>
      <c r="E175" s="23">
        <v>2.14</v>
      </c>
      <c r="F175" s="23">
        <f t="shared" si="18"/>
        <v>6.12</v>
      </c>
      <c r="G175" s="25" t="s">
        <v>248</v>
      </c>
      <c r="H175" s="26">
        <f t="shared" si="16"/>
        <v>153</v>
      </c>
      <c r="I175" s="5"/>
    </row>
    <row r="176" spans="1:9">
      <c r="A176" s="28" t="s">
        <v>609</v>
      </c>
      <c r="B176" s="21" t="s">
        <v>198</v>
      </c>
      <c r="C176" s="22" t="s">
        <v>104</v>
      </c>
      <c r="D176" s="23">
        <v>90.38</v>
      </c>
      <c r="E176" s="23">
        <v>23.48</v>
      </c>
      <c r="F176" s="23">
        <f t="shared" si="18"/>
        <v>113.86</v>
      </c>
      <c r="G176" s="25" t="s">
        <v>251</v>
      </c>
      <c r="H176" s="26">
        <f t="shared" si="16"/>
        <v>6831.6</v>
      </c>
      <c r="I176" s="5"/>
    </row>
    <row r="177" spans="1:9" ht="24">
      <c r="A177" s="28" t="s">
        <v>610</v>
      </c>
      <c r="B177" s="21" t="s">
        <v>199</v>
      </c>
      <c r="C177" s="22" t="s">
        <v>104</v>
      </c>
      <c r="D177" s="23">
        <v>250.51</v>
      </c>
      <c r="E177" s="23">
        <v>69.64</v>
      </c>
      <c r="F177" s="23">
        <f t="shared" si="18"/>
        <v>320.14999999999998</v>
      </c>
      <c r="G177" s="25" t="s">
        <v>235</v>
      </c>
      <c r="H177" s="26">
        <f t="shared" si="16"/>
        <v>1280.5999999999999</v>
      </c>
      <c r="I177" s="5"/>
    </row>
    <row r="178" spans="1:9" ht="24">
      <c r="A178" s="28" t="s">
        <v>611</v>
      </c>
      <c r="B178" s="21" t="s">
        <v>200</v>
      </c>
      <c r="C178" s="22" t="s">
        <v>104</v>
      </c>
      <c r="D178" s="23">
        <v>0</v>
      </c>
      <c r="E178" s="23">
        <v>41.86</v>
      </c>
      <c r="F178" s="23">
        <f t="shared" si="18"/>
        <v>41.86</v>
      </c>
      <c r="G178" s="25" t="s">
        <v>235</v>
      </c>
      <c r="H178" s="26">
        <f t="shared" si="16"/>
        <v>167.44</v>
      </c>
      <c r="I178" s="5"/>
    </row>
    <row r="179" spans="1:9">
      <c r="A179" s="81" t="s">
        <v>201</v>
      </c>
      <c r="B179" s="82"/>
      <c r="C179" s="82"/>
      <c r="D179" s="82"/>
      <c r="E179" s="82"/>
      <c r="F179" s="82"/>
      <c r="G179" s="82"/>
      <c r="H179" s="83"/>
      <c r="I179" s="5"/>
    </row>
    <row r="180" spans="1:9" ht="36">
      <c r="A180" s="28" t="s">
        <v>612</v>
      </c>
      <c r="B180" s="21" t="s">
        <v>202</v>
      </c>
      <c r="C180" s="22" t="s">
        <v>48</v>
      </c>
      <c r="D180" s="23">
        <v>0</v>
      </c>
      <c r="E180" s="23">
        <v>6.83</v>
      </c>
      <c r="F180" s="23">
        <f>E180+D180</f>
        <v>6.83</v>
      </c>
      <c r="G180" s="25" t="s">
        <v>238</v>
      </c>
      <c r="H180" s="26">
        <f t="shared" si="16"/>
        <v>273.2</v>
      </c>
      <c r="I180" s="5"/>
    </row>
    <row r="181" spans="1:9" ht="24">
      <c r="A181" s="28" t="s">
        <v>613</v>
      </c>
      <c r="B181" s="21" t="s">
        <v>203</v>
      </c>
      <c r="C181" s="22" t="s">
        <v>104</v>
      </c>
      <c r="D181" s="23">
        <v>0</v>
      </c>
      <c r="E181" s="23">
        <v>1260.17</v>
      </c>
      <c r="F181" s="23">
        <f t="shared" ref="F181:F182" si="19">E181+D181</f>
        <v>1260.17</v>
      </c>
      <c r="G181" s="25" t="s">
        <v>228</v>
      </c>
      <c r="H181" s="26">
        <f t="shared" si="16"/>
        <v>1260.17</v>
      </c>
      <c r="I181" s="5"/>
    </row>
    <row r="182" spans="1:9" ht="24">
      <c r="A182" s="28" t="s">
        <v>614</v>
      </c>
      <c r="B182" s="21" t="s">
        <v>204</v>
      </c>
      <c r="C182" s="22" t="s">
        <v>48</v>
      </c>
      <c r="D182" s="23">
        <v>0.01</v>
      </c>
      <c r="E182" s="23">
        <v>23.4</v>
      </c>
      <c r="F182" s="23">
        <f t="shared" si="19"/>
        <v>23.41</v>
      </c>
      <c r="G182" s="25" t="s">
        <v>232</v>
      </c>
      <c r="H182" s="26">
        <f t="shared" si="16"/>
        <v>117.05</v>
      </c>
      <c r="I182" s="5"/>
    </row>
    <row r="183" spans="1:9">
      <c r="A183" s="81" t="s">
        <v>688</v>
      </c>
      <c r="B183" s="82"/>
      <c r="C183" s="82"/>
      <c r="D183" s="82"/>
      <c r="E183" s="82"/>
      <c r="F183" s="82"/>
      <c r="G183" s="82"/>
      <c r="H183" s="83"/>
      <c r="I183" s="5"/>
    </row>
    <row r="184" spans="1:9">
      <c r="A184" s="81" t="s">
        <v>692</v>
      </c>
      <c r="B184" s="82"/>
      <c r="C184" s="82"/>
      <c r="D184" s="82"/>
      <c r="E184" s="82"/>
      <c r="F184" s="82"/>
      <c r="G184" s="82"/>
      <c r="H184" s="83"/>
      <c r="I184" s="5"/>
    </row>
    <row r="185" spans="1:9">
      <c r="A185" s="28">
        <v>80502</v>
      </c>
      <c r="B185" s="39" t="s">
        <v>713</v>
      </c>
      <c r="C185" s="40" t="s">
        <v>1</v>
      </c>
      <c r="D185" s="41">
        <v>146.99</v>
      </c>
      <c r="E185" s="41">
        <v>57.87</v>
      </c>
      <c r="F185" s="42">
        <f>E185+D185</f>
        <v>204.86</v>
      </c>
      <c r="G185" s="22">
        <v>3</v>
      </c>
      <c r="H185" s="26">
        <f>G185*F185</f>
        <v>614.58000000000004</v>
      </c>
      <c r="I185" s="5"/>
    </row>
    <row r="186" spans="1:9">
      <c r="A186" s="28">
        <v>80510</v>
      </c>
      <c r="B186" s="39" t="s">
        <v>714</v>
      </c>
      <c r="C186" s="40" t="s">
        <v>1</v>
      </c>
      <c r="D186" s="41">
        <v>7.94</v>
      </c>
      <c r="E186" s="41">
        <v>4.59</v>
      </c>
      <c r="F186" s="42">
        <f t="shared" ref="F186:F191" si="20">E186+D186</f>
        <v>12.530000000000001</v>
      </c>
      <c r="G186" s="22">
        <v>5</v>
      </c>
      <c r="H186" s="26">
        <f t="shared" ref="H186:H249" si="21">G186*F186</f>
        <v>62.650000000000006</v>
      </c>
      <c r="I186" s="5"/>
    </row>
    <row r="187" spans="1:9">
      <c r="A187" s="28">
        <v>80513</v>
      </c>
      <c r="B187" s="39" t="s">
        <v>715</v>
      </c>
      <c r="C187" s="40" t="s">
        <v>1</v>
      </c>
      <c r="D187" s="41">
        <v>6.34</v>
      </c>
      <c r="E187" s="41">
        <v>9.8000000000000007</v>
      </c>
      <c r="F187" s="42">
        <f t="shared" si="20"/>
        <v>16.14</v>
      </c>
      <c r="G187" s="22">
        <v>1</v>
      </c>
      <c r="H187" s="26">
        <f t="shared" si="21"/>
        <v>16.14</v>
      </c>
      <c r="I187" s="5"/>
    </row>
    <row r="188" spans="1:9" ht="24">
      <c r="A188" s="28">
        <v>80514</v>
      </c>
      <c r="B188" s="39" t="s">
        <v>690</v>
      </c>
      <c r="C188" s="40" t="s">
        <v>1</v>
      </c>
      <c r="D188" s="41">
        <v>13.97</v>
      </c>
      <c r="E188" s="41">
        <v>4.28</v>
      </c>
      <c r="F188" s="42">
        <f t="shared" si="20"/>
        <v>18.25</v>
      </c>
      <c r="G188" s="22">
        <v>4</v>
      </c>
      <c r="H188" s="26">
        <f t="shared" si="21"/>
        <v>73</v>
      </c>
      <c r="I188" s="5"/>
    </row>
    <row r="189" spans="1:9">
      <c r="A189" s="28">
        <v>80515</v>
      </c>
      <c r="B189" s="39" t="s">
        <v>716</v>
      </c>
      <c r="C189" s="40" t="s">
        <v>1</v>
      </c>
      <c r="D189" s="41">
        <v>143.18</v>
      </c>
      <c r="E189" s="41">
        <v>49.85</v>
      </c>
      <c r="F189" s="42">
        <f t="shared" si="20"/>
        <v>193.03</v>
      </c>
      <c r="G189" s="22">
        <v>2</v>
      </c>
      <c r="H189" s="26">
        <f t="shared" si="21"/>
        <v>386.06</v>
      </c>
      <c r="I189" s="5"/>
    </row>
    <row r="190" spans="1:9">
      <c r="A190" s="28">
        <v>80520</v>
      </c>
      <c r="B190" s="39" t="s">
        <v>717</v>
      </c>
      <c r="C190" s="40" t="s">
        <v>390</v>
      </c>
      <c r="D190" s="41">
        <v>10.199999999999999</v>
      </c>
      <c r="E190" s="41">
        <v>6.13</v>
      </c>
      <c r="F190" s="42">
        <f t="shared" si="20"/>
        <v>16.329999999999998</v>
      </c>
      <c r="G190" s="22">
        <v>4</v>
      </c>
      <c r="H190" s="26">
        <f t="shared" si="21"/>
        <v>65.319999999999993</v>
      </c>
      <c r="I190" s="5"/>
    </row>
    <row r="191" spans="1:9">
      <c r="A191" s="28">
        <v>80526</v>
      </c>
      <c r="B191" s="39" t="s">
        <v>718</v>
      </c>
      <c r="C191" s="40" t="s">
        <v>1</v>
      </c>
      <c r="D191" s="41">
        <v>88.58</v>
      </c>
      <c r="E191" s="41">
        <v>4.59</v>
      </c>
      <c r="F191" s="42">
        <f t="shared" si="20"/>
        <v>93.17</v>
      </c>
      <c r="G191" s="22">
        <v>20</v>
      </c>
      <c r="H191" s="26">
        <f t="shared" si="21"/>
        <v>1863.4</v>
      </c>
      <c r="I191" s="5"/>
    </row>
    <row r="192" spans="1:9">
      <c r="A192" s="86" t="s">
        <v>691</v>
      </c>
      <c r="B192" s="87"/>
      <c r="C192" s="87"/>
      <c r="D192" s="87"/>
      <c r="E192" s="87"/>
      <c r="F192" s="87"/>
      <c r="G192" s="87"/>
      <c r="H192" s="88"/>
      <c r="I192" s="5"/>
    </row>
    <row r="193" spans="1:9">
      <c r="A193" s="28">
        <v>80556</v>
      </c>
      <c r="B193" s="39" t="s">
        <v>719</v>
      </c>
      <c r="C193" s="40" t="s">
        <v>1</v>
      </c>
      <c r="D193" s="41">
        <v>3.23</v>
      </c>
      <c r="E193" s="41">
        <v>7.66</v>
      </c>
      <c r="F193" s="42">
        <f>E193+D193</f>
        <v>10.89</v>
      </c>
      <c r="G193" s="22">
        <v>5</v>
      </c>
      <c r="H193" s="26">
        <f t="shared" si="21"/>
        <v>54.45</v>
      </c>
      <c r="I193" s="5"/>
    </row>
    <row r="194" spans="1:9" ht="24">
      <c r="A194" s="28">
        <v>80562</v>
      </c>
      <c r="B194" s="39" t="s">
        <v>720</v>
      </c>
      <c r="C194" s="40" t="s">
        <v>1</v>
      </c>
      <c r="D194" s="41">
        <v>6.56</v>
      </c>
      <c r="E194" s="41">
        <v>11.03</v>
      </c>
      <c r="F194" s="42">
        <f t="shared" ref="F194:F196" si="22">E194+D194</f>
        <v>17.59</v>
      </c>
      <c r="G194" s="22">
        <v>7</v>
      </c>
      <c r="H194" s="26">
        <f t="shared" si="21"/>
        <v>123.13</v>
      </c>
      <c r="I194" s="5"/>
    </row>
    <row r="195" spans="1:9">
      <c r="A195" s="28">
        <v>80570</v>
      </c>
      <c r="B195" s="39" t="s">
        <v>721</v>
      </c>
      <c r="C195" s="40" t="s">
        <v>1</v>
      </c>
      <c r="D195" s="41">
        <v>89.94</v>
      </c>
      <c r="E195" s="41">
        <v>6.13</v>
      </c>
      <c r="F195" s="42">
        <f t="shared" si="22"/>
        <v>96.07</v>
      </c>
      <c r="G195" s="22">
        <v>10</v>
      </c>
      <c r="H195" s="26">
        <f t="shared" si="21"/>
        <v>960.69999999999993</v>
      </c>
      <c r="I195" s="5"/>
    </row>
    <row r="196" spans="1:9">
      <c r="A196" s="28">
        <v>80581</v>
      </c>
      <c r="B196" s="39" t="s">
        <v>722</v>
      </c>
      <c r="C196" s="40" t="s">
        <v>1</v>
      </c>
      <c r="D196" s="41">
        <v>4.4800000000000004</v>
      </c>
      <c r="E196" s="41">
        <v>4.59</v>
      </c>
      <c r="F196" s="42">
        <f t="shared" si="22"/>
        <v>9.07</v>
      </c>
      <c r="G196" s="22">
        <v>5</v>
      </c>
      <c r="H196" s="26">
        <f t="shared" si="21"/>
        <v>45.35</v>
      </c>
      <c r="I196" s="5"/>
    </row>
    <row r="197" spans="1:9">
      <c r="A197" s="86" t="s">
        <v>693</v>
      </c>
      <c r="B197" s="87"/>
      <c r="C197" s="87"/>
      <c r="D197" s="87"/>
      <c r="E197" s="87"/>
      <c r="F197" s="87"/>
      <c r="G197" s="87"/>
      <c r="H197" s="88"/>
      <c r="I197" s="5"/>
    </row>
    <row r="198" spans="1:9">
      <c r="A198" s="28">
        <v>80601</v>
      </c>
      <c r="B198" s="39" t="s">
        <v>723</v>
      </c>
      <c r="C198" s="40" t="s">
        <v>1</v>
      </c>
      <c r="D198" s="41">
        <v>204.78</v>
      </c>
      <c r="E198" s="41">
        <v>53.59</v>
      </c>
      <c r="F198" s="42">
        <f>E198+D198</f>
        <v>258.37</v>
      </c>
      <c r="G198" s="22">
        <v>1</v>
      </c>
      <c r="H198" s="26">
        <f t="shared" si="21"/>
        <v>258.37</v>
      </c>
      <c r="I198" s="5"/>
    </row>
    <row r="199" spans="1:9" ht="24">
      <c r="A199" s="28">
        <v>80610</v>
      </c>
      <c r="B199" s="39" t="s">
        <v>689</v>
      </c>
      <c r="C199" s="40" t="s">
        <v>1</v>
      </c>
      <c r="D199" s="41">
        <v>43.95</v>
      </c>
      <c r="E199" s="41">
        <v>27.56</v>
      </c>
      <c r="F199" s="42">
        <f t="shared" ref="F199:F200" si="23">E199+D199</f>
        <v>71.510000000000005</v>
      </c>
      <c r="G199" s="22">
        <v>4</v>
      </c>
      <c r="H199" s="26">
        <f t="shared" si="21"/>
        <v>286.04000000000002</v>
      </c>
      <c r="I199" s="5"/>
    </row>
    <row r="200" spans="1:9">
      <c r="A200" s="28">
        <v>80621</v>
      </c>
      <c r="B200" s="39" t="s">
        <v>724</v>
      </c>
      <c r="C200" s="40" t="s">
        <v>1</v>
      </c>
      <c r="D200" s="41">
        <v>129.09</v>
      </c>
      <c r="E200" s="41">
        <v>18.68</v>
      </c>
      <c r="F200" s="42">
        <f t="shared" si="23"/>
        <v>147.77000000000001</v>
      </c>
      <c r="G200" s="22">
        <v>1</v>
      </c>
      <c r="H200" s="26">
        <f t="shared" si="21"/>
        <v>147.77000000000001</v>
      </c>
      <c r="I200" s="5"/>
    </row>
    <row r="201" spans="1:9">
      <c r="A201" s="86" t="s">
        <v>694</v>
      </c>
      <c r="B201" s="87"/>
      <c r="C201" s="87"/>
      <c r="D201" s="87"/>
      <c r="E201" s="87"/>
      <c r="F201" s="87"/>
      <c r="G201" s="87"/>
      <c r="H201" s="88"/>
      <c r="I201" s="5"/>
    </row>
    <row r="202" spans="1:9">
      <c r="A202" s="28">
        <v>80656</v>
      </c>
      <c r="B202" s="39" t="s">
        <v>725</v>
      </c>
      <c r="C202" s="40" t="s">
        <v>28</v>
      </c>
      <c r="D202" s="41">
        <v>91.84</v>
      </c>
      <c r="E202" s="41">
        <v>6.13</v>
      </c>
      <c r="F202" s="42">
        <f>E202+D202</f>
        <v>97.97</v>
      </c>
      <c r="G202" s="22">
        <v>1</v>
      </c>
      <c r="H202" s="26">
        <f t="shared" si="21"/>
        <v>97.97</v>
      </c>
      <c r="I202" s="5"/>
    </row>
    <row r="203" spans="1:9">
      <c r="A203" s="28">
        <v>80672</v>
      </c>
      <c r="B203" s="39" t="s">
        <v>726</v>
      </c>
      <c r="C203" s="40" t="s">
        <v>1</v>
      </c>
      <c r="D203" s="41">
        <v>41.96</v>
      </c>
      <c r="E203" s="41">
        <v>11.03</v>
      </c>
      <c r="F203" s="42">
        <f>E203+D203</f>
        <v>52.99</v>
      </c>
      <c r="G203" s="22">
        <v>1</v>
      </c>
      <c r="H203" s="26">
        <f t="shared" si="21"/>
        <v>52.99</v>
      </c>
      <c r="I203" s="5"/>
    </row>
    <row r="204" spans="1:9">
      <c r="A204" s="86" t="s">
        <v>695</v>
      </c>
      <c r="B204" s="87"/>
      <c r="C204" s="87"/>
      <c r="D204" s="87"/>
      <c r="E204" s="87"/>
      <c r="F204" s="87"/>
      <c r="G204" s="87"/>
      <c r="H204" s="88"/>
      <c r="I204" s="5"/>
    </row>
    <row r="205" spans="1:9">
      <c r="A205" s="28">
        <v>80810</v>
      </c>
      <c r="B205" s="39" t="s">
        <v>727</v>
      </c>
      <c r="C205" s="40" t="s">
        <v>1</v>
      </c>
      <c r="D205" s="41">
        <v>38.479999999999997</v>
      </c>
      <c r="E205" s="41">
        <v>6.13</v>
      </c>
      <c r="F205" s="42">
        <f>E205+D205</f>
        <v>44.61</v>
      </c>
      <c r="G205" s="22">
        <v>2</v>
      </c>
      <c r="H205" s="26">
        <f t="shared" si="21"/>
        <v>89.22</v>
      </c>
      <c r="I205" s="5"/>
    </row>
    <row r="206" spans="1:9">
      <c r="A206" s="28">
        <v>80820</v>
      </c>
      <c r="B206" s="39" t="s">
        <v>728</v>
      </c>
      <c r="C206" s="40" t="s">
        <v>1</v>
      </c>
      <c r="D206" s="41">
        <v>9.9499999999999993</v>
      </c>
      <c r="E206" s="41">
        <v>11.03</v>
      </c>
      <c r="F206" s="42">
        <f t="shared" ref="F206:F207" si="24">E206+D206</f>
        <v>20.979999999999997</v>
      </c>
      <c r="G206" s="22">
        <v>2</v>
      </c>
      <c r="H206" s="26">
        <f t="shared" si="21"/>
        <v>41.959999999999994</v>
      </c>
      <c r="I206" s="5"/>
    </row>
    <row r="207" spans="1:9">
      <c r="A207" s="28">
        <v>80831</v>
      </c>
      <c r="B207" s="39" t="s">
        <v>729</v>
      </c>
      <c r="C207" s="40" t="s">
        <v>1</v>
      </c>
      <c r="D207" s="41">
        <v>5.09</v>
      </c>
      <c r="E207" s="41">
        <v>4.59</v>
      </c>
      <c r="F207" s="42">
        <f t="shared" si="24"/>
        <v>9.68</v>
      </c>
      <c r="G207" s="22">
        <v>2</v>
      </c>
      <c r="H207" s="26">
        <f t="shared" si="21"/>
        <v>19.36</v>
      </c>
      <c r="I207" s="5"/>
    </row>
    <row r="208" spans="1:9">
      <c r="A208" s="86" t="s">
        <v>696</v>
      </c>
      <c r="B208" s="87"/>
      <c r="C208" s="87"/>
      <c r="D208" s="87"/>
      <c r="E208" s="87"/>
      <c r="F208" s="87"/>
      <c r="G208" s="87"/>
      <c r="H208" s="88"/>
      <c r="I208" s="5"/>
    </row>
    <row r="209" spans="1:9">
      <c r="A209" s="28">
        <v>80927</v>
      </c>
      <c r="B209" s="39" t="s">
        <v>730</v>
      </c>
      <c r="C209" s="40" t="s">
        <v>1</v>
      </c>
      <c r="D209" s="41">
        <v>73.63</v>
      </c>
      <c r="E209" s="41">
        <v>18.68</v>
      </c>
      <c r="F209" s="42">
        <f>E209+D209</f>
        <v>92.31</v>
      </c>
      <c r="G209" s="22">
        <v>3</v>
      </c>
      <c r="H209" s="26">
        <f t="shared" si="21"/>
        <v>276.93</v>
      </c>
      <c r="I209" s="5"/>
    </row>
    <row r="210" spans="1:9">
      <c r="A210" s="86" t="s">
        <v>697</v>
      </c>
      <c r="B210" s="87"/>
      <c r="C210" s="87"/>
      <c r="D210" s="87"/>
      <c r="E210" s="87"/>
      <c r="F210" s="87"/>
      <c r="G210" s="87"/>
      <c r="H210" s="88"/>
      <c r="I210" s="5"/>
    </row>
    <row r="211" spans="1:9">
      <c r="A211" s="28">
        <v>81002</v>
      </c>
      <c r="B211" s="39" t="s">
        <v>731</v>
      </c>
      <c r="C211" s="40" t="s">
        <v>64</v>
      </c>
      <c r="D211" s="41">
        <v>1.88</v>
      </c>
      <c r="E211" s="41">
        <v>2.72</v>
      </c>
      <c r="F211" s="42">
        <f>E211+D211</f>
        <v>4.5999999999999996</v>
      </c>
      <c r="G211" s="22">
        <v>30</v>
      </c>
      <c r="H211" s="26">
        <f t="shared" si="21"/>
        <v>138</v>
      </c>
      <c r="I211" s="5"/>
    </row>
    <row r="212" spans="1:9">
      <c r="A212" s="28">
        <v>81003</v>
      </c>
      <c r="B212" s="39" t="s">
        <v>732</v>
      </c>
      <c r="C212" s="40" t="s">
        <v>7</v>
      </c>
      <c r="D212" s="41">
        <v>2.35</v>
      </c>
      <c r="E212" s="41">
        <v>3.68</v>
      </c>
      <c r="F212" s="42">
        <f t="shared" ref="F212:F218" si="25">E212+D212</f>
        <v>6.03</v>
      </c>
      <c r="G212" s="22">
        <v>40</v>
      </c>
      <c r="H212" s="26">
        <f t="shared" si="21"/>
        <v>241.20000000000002</v>
      </c>
      <c r="I212" s="5"/>
    </row>
    <row r="213" spans="1:9">
      <c r="A213" s="28">
        <v>81004</v>
      </c>
      <c r="B213" s="39" t="s">
        <v>733</v>
      </c>
      <c r="C213" s="40" t="s">
        <v>64</v>
      </c>
      <c r="D213" s="41">
        <v>4.8899999999999997</v>
      </c>
      <c r="E213" s="41">
        <v>3.95</v>
      </c>
      <c r="F213" s="42">
        <f t="shared" si="25"/>
        <v>8.84</v>
      </c>
      <c r="G213" s="22">
        <v>25</v>
      </c>
      <c r="H213" s="26">
        <f t="shared" si="21"/>
        <v>221</v>
      </c>
      <c r="I213" s="5"/>
    </row>
    <row r="214" spans="1:9">
      <c r="A214" s="28">
        <v>81005</v>
      </c>
      <c r="B214" s="39" t="s">
        <v>734</v>
      </c>
      <c r="C214" s="40" t="s">
        <v>64</v>
      </c>
      <c r="D214" s="41">
        <v>7.55</v>
      </c>
      <c r="E214" s="41">
        <v>6.06</v>
      </c>
      <c r="F214" s="42">
        <f t="shared" si="25"/>
        <v>13.61</v>
      </c>
      <c r="G214" s="22">
        <v>6</v>
      </c>
      <c r="H214" s="26">
        <f t="shared" si="21"/>
        <v>81.66</v>
      </c>
      <c r="I214" s="5"/>
    </row>
    <row r="215" spans="1:9">
      <c r="A215" s="28">
        <v>81006</v>
      </c>
      <c r="B215" s="39" t="s">
        <v>735</v>
      </c>
      <c r="C215" s="40" t="s">
        <v>64</v>
      </c>
      <c r="D215" s="41">
        <v>9.5399999999999991</v>
      </c>
      <c r="E215" s="41">
        <v>6.83</v>
      </c>
      <c r="F215" s="42">
        <f t="shared" si="25"/>
        <v>16.369999999999997</v>
      </c>
      <c r="G215" s="22">
        <v>6</v>
      </c>
      <c r="H215" s="26">
        <f t="shared" si="21"/>
        <v>98.219999999999985</v>
      </c>
      <c r="I215" s="5"/>
    </row>
    <row r="216" spans="1:9">
      <c r="A216" s="28">
        <v>81007</v>
      </c>
      <c r="B216" s="39" t="s">
        <v>736</v>
      </c>
      <c r="C216" s="40" t="s">
        <v>64</v>
      </c>
      <c r="D216" s="41">
        <v>13.88</v>
      </c>
      <c r="E216" s="41">
        <v>9.1</v>
      </c>
      <c r="F216" s="42">
        <f t="shared" si="25"/>
        <v>22.98</v>
      </c>
      <c r="G216" s="22">
        <v>6</v>
      </c>
      <c r="H216" s="26">
        <f t="shared" si="21"/>
        <v>137.88</v>
      </c>
      <c r="I216" s="5"/>
    </row>
    <row r="217" spans="1:9">
      <c r="A217" s="28">
        <v>81008</v>
      </c>
      <c r="B217" s="39" t="s">
        <v>737</v>
      </c>
      <c r="C217" s="40" t="s">
        <v>64</v>
      </c>
      <c r="D217" s="41">
        <v>26.05</v>
      </c>
      <c r="E217" s="41">
        <v>12.44</v>
      </c>
      <c r="F217" s="42">
        <f t="shared" si="25"/>
        <v>38.49</v>
      </c>
      <c r="G217" s="22">
        <v>6</v>
      </c>
      <c r="H217" s="26">
        <f t="shared" si="21"/>
        <v>230.94</v>
      </c>
      <c r="I217" s="5"/>
    </row>
    <row r="218" spans="1:9">
      <c r="A218" s="28">
        <v>81009</v>
      </c>
      <c r="B218" s="39" t="s">
        <v>738</v>
      </c>
      <c r="C218" s="40" t="s">
        <v>64</v>
      </c>
      <c r="D218" s="41">
        <v>32.840000000000003</v>
      </c>
      <c r="E218" s="41">
        <v>14.55</v>
      </c>
      <c r="F218" s="42">
        <f t="shared" si="25"/>
        <v>47.39</v>
      </c>
      <c r="G218" s="22">
        <v>6</v>
      </c>
      <c r="H218" s="26">
        <f t="shared" si="21"/>
        <v>284.34000000000003</v>
      </c>
      <c r="I218" s="5"/>
    </row>
    <row r="219" spans="1:9">
      <c r="A219" s="86" t="s">
        <v>698</v>
      </c>
      <c r="B219" s="87"/>
      <c r="C219" s="87"/>
      <c r="D219" s="87"/>
      <c r="E219" s="87"/>
      <c r="F219" s="87"/>
      <c r="G219" s="87"/>
      <c r="H219" s="88"/>
      <c r="I219" s="5"/>
    </row>
    <row r="220" spans="1:9">
      <c r="A220" s="28">
        <v>81101</v>
      </c>
      <c r="B220" s="39" t="s">
        <v>739</v>
      </c>
      <c r="C220" s="40" t="s">
        <v>1</v>
      </c>
      <c r="D220" s="41">
        <v>0.39</v>
      </c>
      <c r="E220" s="41">
        <v>2.76</v>
      </c>
      <c r="F220" s="42">
        <f>E220+D220</f>
        <v>3.15</v>
      </c>
      <c r="G220" s="22">
        <v>10</v>
      </c>
      <c r="H220" s="26">
        <f t="shared" si="21"/>
        <v>31.5</v>
      </c>
      <c r="I220" s="5"/>
    </row>
    <row r="221" spans="1:9">
      <c r="A221" s="28">
        <v>81102</v>
      </c>
      <c r="B221" s="39" t="s">
        <v>740</v>
      </c>
      <c r="C221" s="40" t="s">
        <v>1</v>
      </c>
      <c r="D221" s="41">
        <v>0.56000000000000005</v>
      </c>
      <c r="E221" s="41">
        <v>2.76</v>
      </c>
      <c r="F221" s="42">
        <f t="shared" ref="F221:F238" si="26">E221+D221</f>
        <v>3.32</v>
      </c>
      <c r="G221" s="22">
        <v>15</v>
      </c>
      <c r="H221" s="26">
        <f t="shared" si="21"/>
        <v>49.8</v>
      </c>
      <c r="I221" s="5"/>
    </row>
    <row r="222" spans="1:9">
      <c r="A222" s="28">
        <v>81103</v>
      </c>
      <c r="B222" s="39" t="s">
        <v>741</v>
      </c>
      <c r="C222" s="40" t="s">
        <v>1</v>
      </c>
      <c r="D222" s="41">
        <v>1.28</v>
      </c>
      <c r="E222" s="41">
        <v>2.76</v>
      </c>
      <c r="F222" s="42">
        <f t="shared" si="26"/>
        <v>4.04</v>
      </c>
      <c r="G222" s="22">
        <v>8</v>
      </c>
      <c r="H222" s="26">
        <f t="shared" si="21"/>
        <v>32.32</v>
      </c>
      <c r="I222" s="5"/>
    </row>
    <row r="223" spans="1:9">
      <c r="A223" s="28">
        <v>81104</v>
      </c>
      <c r="B223" s="39" t="s">
        <v>742</v>
      </c>
      <c r="C223" s="40" t="s">
        <v>1</v>
      </c>
      <c r="D223" s="41">
        <v>2.84</v>
      </c>
      <c r="E223" s="41">
        <v>4.28</v>
      </c>
      <c r="F223" s="42">
        <f t="shared" si="26"/>
        <v>7.12</v>
      </c>
      <c r="G223" s="22">
        <v>4</v>
      </c>
      <c r="H223" s="26">
        <f t="shared" si="21"/>
        <v>28.48</v>
      </c>
      <c r="I223" s="5"/>
    </row>
    <row r="224" spans="1:9">
      <c r="A224" s="28">
        <v>81105</v>
      </c>
      <c r="B224" s="39" t="s">
        <v>743</v>
      </c>
      <c r="C224" s="40" t="s">
        <v>1</v>
      </c>
      <c r="D224" s="41">
        <v>3.34</v>
      </c>
      <c r="E224" s="41">
        <v>4.28</v>
      </c>
      <c r="F224" s="42">
        <f t="shared" si="26"/>
        <v>7.62</v>
      </c>
      <c r="G224" s="22">
        <v>3</v>
      </c>
      <c r="H224" s="26">
        <f t="shared" si="21"/>
        <v>22.86</v>
      </c>
      <c r="I224" s="5"/>
    </row>
    <row r="225" spans="1:9">
      <c r="A225" s="28">
        <v>81106</v>
      </c>
      <c r="B225" s="39" t="s">
        <v>744</v>
      </c>
      <c r="C225" s="40" t="s">
        <v>1</v>
      </c>
      <c r="D225" s="41">
        <v>9.1</v>
      </c>
      <c r="E225" s="41">
        <v>4.28</v>
      </c>
      <c r="F225" s="42">
        <f t="shared" si="26"/>
        <v>13.379999999999999</v>
      </c>
      <c r="G225" s="22">
        <v>3</v>
      </c>
      <c r="H225" s="26">
        <f t="shared" si="21"/>
        <v>40.14</v>
      </c>
      <c r="I225" s="5"/>
    </row>
    <row r="226" spans="1:9">
      <c r="A226" s="28">
        <v>81107</v>
      </c>
      <c r="B226" s="39" t="s">
        <v>745</v>
      </c>
      <c r="C226" s="40" t="s">
        <v>1</v>
      </c>
      <c r="D226" s="41">
        <v>13.65</v>
      </c>
      <c r="E226" s="41">
        <v>5.66</v>
      </c>
      <c r="F226" s="42">
        <f t="shared" si="26"/>
        <v>19.310000000000002</v>
      </c>
      <c r="G226" s="22">
        <v>2</v>
      </c>
      <c r="H226" s="26">
        <f t="shared" si="21"/>
        <v>38.620000000000005</v>
      </c>
      <c r="I226" s="5"/>
    </row>
    <row r="227" spans="1:9">
      <c r="A227" s="28">
        <v>81108</v>
      </c>
      <c r="B227" s="39" t="s">
        <v>746</v>
      </c>
      <c r="C227" s="40" t="s">
        <v>1</v>
      </c>
      <c r="D227" s="41">
        <v>31.09</v>
      </c>
      <c r="E227" s="41">
        <v>5.66</v>
      </c>
      <c r="F227" s="42">
        <f t="shared" si="26"/>
        <v>36.75</v>
      </c>
      <c r="G227" s="22">
        <v>2</v>
      </c>
      <c r="H227" s="26">
        <f t="shared" si="21"/>
        <v>73.5</v>
      </c>
      <c r="I227" s="5"/>
    </row>
    <row r="228" spans="1:9">
      <c r="A228" s="28">
        <v>81120</v>
      </c>
      <c r="B228" s="39" t="s">
        <v>747</v>
      </c>
      <c r="C228" s="40" t="s">
        <v>1</v>
      </c>
      <c r="D228" s="41">
        <v>1.07</v>
      </c>
      <c r="E228" s="41">
        <v>2.76</v>
      </c>
      <c r="F228" s="42">
        <f t="shared" si="26"/>
        <v>3.83</v>
      </c>
      <c r="G228" s="22">
        <v>3</v>
      </c>
      <c r="H228" s="26">
        <f t="shared" si="21"/>
        <v>11.49</v>
      </c>
      <c r="I228" s="5"/>
    </row>
    <row r="229" spans="1:9">
      <c r="A229" s="28">
        <v>81121</v>
      </c>
      <c r="B229" s="39" t="s">
        <v>748</v>
      </c>
      <c r="C229" s="40" t="s">
        <v>1</v>
      </c>
      <c r="D229" s="41">
        <v>1.91</v>
      </c>
      <c r="E229" s="41">
        <v>4.59</v>
      </c>
      <c r="F229" s="42">
        <f t="shared" si="26"/>
        <v>6.5</v>
      </c>
      <c r="G229" s="22">
        <v>2</v>
      </c>
      <c r="H229" s="26">
        <f t="shared" si="21"/>
        <v>13</v>
      </c>
      <c r="I229" s="5"/>
    </row>
    <row r="230" spans="1:9">
      <c r="A230" s="28">
        <v>81122</v>
      </c>
      <c r="B230" s="39" t="s">
        <v>749</v>
      </c>
      <c r="C230" s="40" t="s">
        <v>1</v>
      </c>
      <c r="D230" s="41">
        <v>2.78</v>
      </c>
      <c r="E230" s="41">
        <v>2.76</v>
      </c>
      <c r="F230" s="42">
        <f t="shared" si="26"/>
        <v>5.5399999999999991</v>
      </c>
      <c r="G230" s="22">
        <v>3</v>
      </c>
      <c r="H230" s="26">
        <f t="shared" si="21"/>
        <v>16.619999999999997</v>
      </c>
      <c r="I230" s="5"/>
    </row>
    <row r="231" spans="1:9">
      <c r="A231" s="28">
        <v>81130</v>
      </c>
      <c r="B231" s="39" t="s">
        <v>750</v>
      </c>
      <c r="C231" s="40" t="s">
        <v>1</v>
      </c>
      <c r="D231" s="41">
        <v>1.21</v>
      </c>
      <c r="E231" s="41">
        <v>4.59</v>
      </c>
      <c r="F231" s="42">
        <f t="shared" si="26"/>
        <v>5.8</v>
      </c>
      <c r="G231" s="22">
        <v>2</v>
      </c>
      <c r="H231" s="26">
        <f t="shared" si="21"/>
        <v>11.6</v>
      </c>
      <c r="I231" s="5"/>
    </row>
    <row r="232" spans="1:9">
      <c r="A232" s="28">
        <v>81131</v>
      </c>
      <c r="B232" s="39" t="s">
        <v>751</v>
      </c>
      <c r="C232" s="40" t="s">
        <v>1</v>
      </c>
      <c r="D232" s="41">
        <v>1.32</v>
      </c>
      <c r="E232" s="41">
        <v>4.59</v>
      </c>
      <c r="F232" s="42">
        <f t="shared" si="26"/>
        <v>5.91</v>
      </c>
      <c r="G232" s="22">
        <v>1</v>
      </c>
      <c r="H232" s="26">
        <f t="shared" si="21"/>
        <v>5.91</v>
      </c>
      <c r="I232" s="5"/>
    </row>
    <row r="233" spans="1:9">
      <c r="A233" s="28">
        <v>81132</v>
      </c>
      <c r="B233" s="39" t="s">
        <v>752</v>
      </c>
      <c r="C233" s="40" t="s">
        <v>1</v>
      </c>
      <c r="D233" s="41">
        <v>3.58</v>
      </c>
      <c r="E233" s="41">
        <v>4.59</v>
      </c>
      <c r="F233" s="42">
        <f t="shared" si="26"/>
        <v>8.17</v>
      </c>
      <c r="G233" s="22">
        <v>3</v>
      </c>
      <c r="H233" s="26">
        <f t="shared" si="21"/>
        <v>24.509999999999998</v>
      </c>
      <c r="I233" s="5"/>
    </row>
    <row r="234" spans="1:9">
      <c r="A234" s="28">
        <v>81133</v>
      </c>
      <c r="B234" s="39" t="s">
        <v>753</v>
      </c>
      <c r="C234" s="40" t="s">
        <v>1</v>
      </c>
      <c r="D234" s="41">
        <v>8.74</v>
      </c>
      <c r="E234" s="41">
        <v>7.66</v>
      </c>
      <c r="F234" s="42">
        <f t="shared" si="26"/>
        <v>16.399999999999999</v>
      </c>
      <c r="G234" s="22">
        <v>4</v>
      </c>
      <c r="H234" s="26">
        <f t="shared" si="21"/>
        <v>65.599999999999994</v>
      </c>
      <c r="I234" s="5"/>
    </row>
    <row r="235" spans="1:9">
      <c r="A235" s="28">
        <v>81134</v>
      </c>
      <c r="B235" s="39" t="s">
        <v>754</v>
      </c>
      <c r="C235" s="40" t="s">
        <v>1</v>
      </c>
      <c r="D235" s="41">
        <v>15.27</v>
      </c>
      <c r="E235" s="41">
        <v>7.66</v>
      </c>
      <c r="F235" s="42">
        <f t="shared" si="26"/>
        <v>22.93</v>
      </c>
      <c r="G235" s="22">
        <v>2</v>
      </c>
      <c r="H235" s="26">
        <f t="shared" si="21"/>
        <v>45.86</v>
      </c>
      <c r="I235" s="5"/>
    </row>
    <row r="236" spans="1:9">
      <c r="A236" s="28">
        <v>81144</v>
      </c>
      <c r="B236" s="39" t="s">
        <v>755</v>
      </c>
      <c r="C236" s="40" t="s">
        <v>1</v>
      </c>
      <c r="D236" s="41">
        <v>4.3899999999999997</v>
      </c>
      <c r="E236" s="41">
        <v>4.59</v>
      </c>
      <c r="F236" s="42">
        <f t="shared" si="26"/>
        <v>8.98</v>
      </c>
      <c r="G236" s="22">
        <v>5</v>
      </c>
      <c r="H236" s="26">
        <f t="shared" si="21"/>
        <v>44.900000000000006</v>
      </c>
      <c r="I236" s="5"/>
    </row>
    <row r="237" spans="1:9">
      <c r="A237" s="28">
        <v>81145</v>
      </c>
      <c r="B237" s="39" t="s">
        <v>756</v>
      </c>
      <c r="C237" s="40" t="s">
        <v>1</v>
      </c>
      <c r="D237" s="41">
        <v>3.18</v>
      </c>
      <c r="E237" s="41">
        <v>4.59</v>
      </c>
      <c r="F237" s="42">
        <f t="shared" si="26"/>
        <v>7.77</v>
      </c>
      <c r="G237" s="22">
        <v>2</v>
      </c>
      <c r="H237" s="26">
        <f t="shared" si="21"/>
        <v>15.54</v>
      </c>
      <c r="I237" s="5"/>
    </row>
    <row r="238" spans="1:9">
      <c r="A238" s="28">
        <v>81146</v>
      </c>
      <c r="B238" s="39" t="s">
        <v>757</v>
      </c>
      <c r="C238" s="40" t="s">
        <v>1</v>
      </c>
      <c r="D238" s="41">
        <v>7.12</v>
      </c>
      <c r="E238" s="41">
        <v>4.59</v>
      </c>
      <c r="F238" s="42">
        <f t="shared" si="26"/>
        <v>11.71</v>
      </c>
      <c r="G238" s="22">
        <v>2</v>
      </c>
      <c r="H238" s="26">
        <f t="shared" si="21"/>
        <v>23.42</v>
      </c>
      <c r="I238" s="5"/>
    </row>
    <row r="239" spans="1:9">
      <c r="A239" s="86" t="s">
        <v>699</v>
      </c>
      <c r="B239" s="87"/>
      <c r="C239" s="87"/>
      <c r="D239" s="87"/>
      <c r="E239" s="87"/>
      <c r="F239" s="87"/>
      <c r="G239" s="87"/>
      <c r="H239" s="88"/>
      <c r="I239" s="5"/>
    </row>
    <row r="240" spans="1:9">
      <c r="A240" s="28">
        <v>81161</v>
      </c>
      <c r="B240" s="39" t="s">
        <v>758</v>
      </c>
      <c r="C240" s="40" t="s">
        <v>1</v>
      </c>
      <c r="D240" s="41">
        <v>0.32</v>
      </c>
      <c r="E240" s="41">
        <v>2.76</v>
      </c>
      <c r="F240" s="42">
        <f>E240+D240</f>
        <v>3.0799999999999996</v>
      </c>
      <c r="G240" s="22">
        <v>5</v>
      </c>
      <c r="H240" s="26">
        <f t="shared" si="21"/>
        <v>15.399999999999999</v>
      </c>
      <c r="I240" s="5"/>
    </row>
    <row r="241" spans="1:9">
      <c r="A241" s="28">
        <v>81162</v>
      </c>
      <c r="B241" s="39" t="s">
        <v>759</v>
      </c>
      <c r="C241" s="40" t="s">
        <v>1</v>
      </c>
      <c r="D241" s="41">
        <v>0.59</v>
      </c>
      <c r="E241" s="41">
        <v>2.76</v>
      </c>
      <c r="F241" s="42">
        <f t="shared" ref="F241:F257" si="27">E241+D241</f>
        <v>3.3499999999999996</v>
      </c>
      <c r="G241" s="22">
        <v>4</v>
      </c>
      <c r="H241" s="26">
        <f t="shared" si="21"/>
        <v>13.399999999999999</v>
      </c>
      <c r="I241" s="5"/>
    </row>
    <row r="242" spans="1:9">
      <c r="A242" s="28">
        <v>81163</v>
      </c>
      <c r="B242" s="39" t="s">
        <v>760</v>
      </c>
      <c r="C242" s="40" t="s">
        <v>1</v>
      </c>
      <c r="D242" s="41">
        <v>1.28</v>
      </c>
      <c r="E242" s="41">
        <v>4.28</v>
      </c>
      <c r="F242" s="42">
        <f t="shared" si="27"/>
        <v>5.5600000000000005</v>
      </c>
      <c r="G242" s="22">
        <v>6</v>
      </c>
      <c r="H242" s="26">
        <f t="shared" si="21"/>
        <v>33.36</v>
      </c>
      <c r="I242" s="5"/>
    </row>
    <row r="243" spans="1:9">
      <c r="A243" s="28">
        <v>81164</v>
      </c>
      <c r="B243" s="39" t="s">
        <v>761</v>
      </c>
      <c r="C243" s="40" t="s">
        <v>1</v>
      </c>
      <c r="D243" s="41">
        <v>2.29</v>
      </c>
      <c r="E243" s="41">
        <v>5.21</v>
      </c>
      <c r="F243" s="42">
        <f t="shared" si="27"/>
        <v>7.5</v>
      </c>
      <c r="G243" s="22">
        <v>2</v>
      </c>
      <c r="H243" s="26">
        <f t="shared" si="21"/>
        <v>15</v>
      </c>
      <c r="I243" s="5"/>
    </row>
    <row r="244" spans="1:9">
      <c r="A244" s="28">
        <v>81165</v>
      </c>
      <c r="B244" s="39" t="s">
        <v>762</v>
      </c>
      <c r="C244" s="40" t="s">
        <v>1</v>
      </c>
      <c r="D244" s="41">
        <v>3.89</v>
      </c>
      <c r="E244" s="41">
        <v>5.51</v>
      </c>
      <c r="F244" s="42">
        <f t="shared" si="27"/>
        <v>9.4</v>
      </c>
      <c r="G244" s="22">
        <v>4</v>
      </c>
      <c r="H244" s="26">
        <f t="shared" si="21"/>
        <v>37.6</v>
      </c>
      <c r="I244" s="5"/>
    </row>
    <row r="245" spans="1:9">
      <c r="A245" s="28">
        <v>81166</v>
      </c>
      <c r="B245" s="39" t="s">
        <v>763</v>
      </c>
      <c r="C245" s="40" t="s">
        <v>1</v>
      </c>
      <c r="D245" s="41">
        <v>10.45</v>
      </c>
      <c r="E245" s="41">
        <v>5.66</v>
      </c>
      <c r="F245" s="42">
        <f t="shared" si="27"/>
        <v>16.11</v>
      </c>
      <c r="G245" s="22">
        <v>3</v>
      </c>
      <c r="H245" s="26">
        <f t="shared" si="21"/>
        <v>48.33</v>
      </c>
      <c r="I245" s="5"/>
    </row>
    <row r="246" spans="1:9">
      <c r="A246" s="28">
        <v>81167</v>
      </c>
      <c r="B246" s="39" t="s">
        <v>764</v>
      </c>
      <c r="C246" s="40" t="s">
        <v>1</v>
      </c>
      <c r="D246" s="41">
        <v>11.9</v>
      </c>
      <c r="E246" s="41">
        <v>5.66</v>
      </c>
      <c r="F246" s="42">
        <f t="shared" si="27"/>
        <v>17.560000000000002</v>
      </c>
      <c r="G246" s="22">
        <v>2</v>
      </c>
      <c r="H246" s="26">
        <f t="shared" si="21"/>
        <v>35.120000000000005</v>
      </c>
      <c r="I246" s="5"/>
    </row>
    <row r="247" spans="1:9">
      <c r="A247" s="28">
        <v>81175</v>
      </c>
      <c r="B247" s="39" t="s">
        <v>765</v>
      </c>
      <c r="C247" s="40" t="s">
        <v>1</v>
      </c>
      <c r="D247" s="41">
        <v>1.48</v>
      </c>
      <c r="E247" s="41">
        <v>2.76</v>
      </c>
      <c r="F247" s="42">
        <f t="shared" si="27"/>
        <v>4.24</v>
      </c>
      <c r="G247" s="22">
        <v>4</v>
      </c>
      <c r="H247" s="26">
        <f t="shared" si="21"/>
        <v>16.96</v>
      </c>
      <c r="I247" s="5"/>
    </row>
    <row r="248" spans="1:9">
      <c r="A248" s="28">
        <v>81176</v>
      </c>
      <c r="B248" s="39" t="s">
        <v>766</v>
      </c>
      <c r="C248" s="40" t="s">
        <v>1</v>
      </c>
      <c r="D248" s="41">
        <v>2.17</v>
      </c>
      <c r="E248" s="41">
        <v>4.28</v>
      </c>
      <c r="F248" s="42">
        <f t="shared" si="27"/>
        <v>6.45</v>
      </c>
      <c r="G248" s="22">
        <v>1</v>
      </c>
      <c r="H248" s="26">
        <f t="shared" si="21"/>
        <v>6.45</v>
      </c>
      <c r="I248" s="5"/>
    </row>
    <row r="249" spans="1:9">
      <c r="A249" s="28">
        <v>81177</v>
      </c>
      <c r="B249" s="39" t="s">
        <v>767</v>
      </c>
      <c r="C249" s="40" t="s">
        <v>1</v>
      </c>
      <c r="D249" s="41">
        <v>2.3199999999999998</v>
      </c>
      <c r="E249" s="41">
        <v>4.28</v>
      </c>
      <c r="F249" s="42">
        <f t="shared" si="27"/>
        <v>6.6</v>
      </c>
      <c r="G249" s="22">
        <v>4</v>
      </c>
      <c r="H249" s="26">
        <f t="shared" si="21"/>
        <v>26.4</v>
      </c>
      <c r="I249" s="5"/>
    </row>
    <row r="250" spans="1:9">
      <c r="A250" s="28">
        <v>81178</v>
      </c>
      <c r="B250" s="39" t="s">
        <v>768</v>
      </c>
      <c r="C250" s="40" t="s">
        <v>1</v>
      </c>
      <c r="D250" s="41">
        <v>2.57</v>
      </c>
      <c r="E250" s="41">
        <v>4.28</v>
      </c>
      <c r="F250" s="42">
        <f t="shared" si="27"/>
        <v>6.85</v>
      </c>
      <c r="G250" s="22">
        <v>2</v>
      </c>
      <c r="H250" s="26">
        <f t="shared" ref="H250:H313" si="28">G250*F250</f>
        <v>13.7</v>
      </c>
      <c r="I250" s="5"/>
    </row>
    <row r="251" spans="1:9">
      <c r="A251" s="28">
        <v>81179</v>
      </c>
      <c r="B251" s="39" t="s">
        <v>769</v>
      </c>
      <c r="C251" s="40" t="s">
        <v>1</v>
      </c>
      <c r="D251" s="41">
        <v>2.72</v>
      </c>
      <c r="E251" s="41">
        <v>4.28</v>
      </c>
      <c r="F251" s="42">
        <f t="shared" si="27"/>
        <v>7</v>
      </c>
      <c r="G251" s="22">
        <v>3</v>
      </c>
      <c r="H251" s="26">
        <f t="shared" si="28"/>
        <v>21</v>
      </c>
      <c r="I251" s="5"/>
    </row>
    <row r="252" spans="1:9">
      <c r="A252" s="28">
        <v>81180</v>
      </c>
      <c r="B252" s="39" t="s">
        <v>770</v>
      </c>
      <c r="C252" s="40" t="s">
        <v>1</v>
      </c>
      <c r="D252" s="41">
        <v>3.23</v>
      </c>
      <c r="E252" s="41">
        <v>4.28</v>
      </c>
      <c r="F252" s="42">
        <f t="shared" si="27"/>
        <v>7.51</v>
      </c>
      <c r="G252" s="22">
        <v>1</v>
      </c>
      <c r="H252" s="26">
        <f t="shared" si="28"/>
        <v>7.51</v>
      </c>
      <c r="I252" s="5"/>
    </row>
    <row r="253" spans="1:9">
      <c r="A253" s="28">
        <v>81181</v>
      </c>
      <c r="B253" s="39" t="s">
        <v>771</v>
      </c>
      <c r="C253" s="40" t="s">
        <v>1</v>
      </c>
      <c r="D253" s="41">
        <v>5.72</v>
      </c>
      <c r="E253" s="41">
        <v>4.28</v>
      </c>
      <c r="F253" s="42">
        <f t="shared" si="27"/>
        <v>10</v>
      </c>
      <c r="G253" s="22">
        <v>4</v>
      </c>
      <c r="H253" s="26">
        <f t="shared" si="28"/>
        <v>40</v>
      </c>
      <c r="I253" s="5"/>
    </row>
    <row r="254" spans="1:9">
      <c r="A254" s="28">
        <v>81182</v>
      </c>
      <c r="B254" s="39" t="s">
        <v>772</v>
      </c>
      <c r="C254" s="40" t="s">
        <v>1</v>
      </c>
      <c r="D254" s="41">
        <v>7.09</v>
      </c>
      <c r="E254" s="41">
        <v>4.28</v>
      </c>
      <c r="F254" s="42">
        <f t="shared" si="27"/>
        <v>11.370000000000001</v>
      </c>
      <c r="G254" s="22">
        <v>5</v>
      </c>
      <c r="H254" s="26">
        <f t="shared" si="28"/>
        <v>56.850000000000009</v>
      </c>
      <c r="I254" s="5"/>
    </row>
    <row r="255" spans="1:9">
      <c r="A255" s="28">
        <v>81183</v>
      </c>
      <c r="B255" s="39" t="s">
        <v>773</v>
      </c>
      <c r="C255" s="40" t="s">
        <v>1</v>
      </c>
      <c r="D255" s="41">
        <v>7.48</v>
      </c>
      <c r="E255" s="41">
        <v>4.28</v>
      </c>
      <c r="F255" s="42">
        <f t="shared" si="27"/>
        <v>11.760000000000002</v>
      </c>
      <c r="G255" s="22">
        <v>2</v>
      </c>
      <c r="H255" s="26">
        <f t="shared" si="28"/>
        <v>23.520000000000003</v>
      </c>
      <c r="I255" s="5"/>
    </row>
    <row r="256" spans="1:9">
      <c r="A256" s="28">
        <v>81184</v>
      </c>
      <c r="B256" s="39" t="s">
        <v>774</v>
      </c>
      <c r="C256" s="40" t="s">
        <v>1</v>
      </c>
      <c r="D256" s="41">
        <v>7.71</v>
      </c>
      <c r="E256" s="41">
        <v>4.28</v>
      </c>
      <c r="F256" s="42">
        <f t="shared" si="27"/>
        <v>11.99</v>
      </c>
      <c r="G256" s="22">
        <v>4</v>
      </c>
      <c r="H256" s="26">
        <f t="shared" si="28"/>
        <v>47.96</v>
      </c>
      <c r="I256" s="5"/>
    </row>
    <row r="257" spans="1:9">
      <c r="A257" s="28">
        <v>81185</v>
      </c>
      <c r="B257" s="39" t="s">
        <v>775</v>
      </c>
      <c r="C257" s="40" t="s">
        <v>28</v>
      </c>
      <c r="D257" s="41">
        <v>11.02</v>
      </c>
      <c r="E257" s="41">
        <v>5.66</v>
      </c>
      <c r="F257" s="42">
        <f t="shared" si="27"/>
        <v>16.68</v>
      </c>
      <c r="G257" s="22">
        <v>1</v>
      </c>
      <c r="H257" s="26">
        <f t="shared" si="28"/>
        <v>16.68</v>
      </c>
      <c r="I257" s="5"/>
    </row>
    <row r="258" spans="1:9">
      <c r="A258" s="86" t="s">
        <v>700</v>
      </c>
      <c r="B258" s="87"/>
      <c r="C258" s="87"/>
      <c r="D258" s="87"/>
      <c r="E258" s="87"/>
      <c r="F258" s="87"/>
      <c r="G258" s="87"/>
      <c r="H258" s="88"/>
      <c r="I258" s="5"/>
    </row>
    <row r="259" spans="1:9">
      <c r="A259" s="28">
        <v>81201</v>
      </c>
      <c r="B259" s="39" t="s">
        <v>776</v>
      </c>
      <c r="C259" s="40" t="s">
        <v>1</v>
      </c>
      <c r="D259" s="41">
        <v>0.65</v>
      </c>
      <c r="E259" s="41">
        <v>6.13</v>
      </c>
      <c r="F259" s="42">
        <f>E259+D259</f>
        <v>6.78</v>
      </c>
      <c r="G259" s="22">
        <v>5</v>
      </c>
      <c r="H259" s="26">
        <f t="shared" si="28"/>
        <v>33.9</v>
      </c>
      <c r="I259" s="5"/>
    </row>
    <row r="260" spans="1:9">
      <c r="A260" s="28">
        <v>81202</v>
      </c>
      <c r="B260" s="39" t="s">
        <v>777</v>
      </c>
      <c r="C260" s="40" t="s">
        <v>1</v>
      </c>
      <c r="D260" s="41">
        <v>0.8</v>
      </c>
      <c r="E260" s="41">
        <v>6.13</v>
      </c>
      <c r="F260" s="42">
        <f t="shared" ref="F260:F264" si="29">E260+D260</f>
        <v>6.93</v>
      </c>
      <c r="G260" s="22">
        <v>4</v>
      </c>
      <c r="H260" s="26">
        <f t="shared" si="28"/>
        <v>27.72</v>
      </c>
      <c r="I260" s="5"/>
    </row>
    <row r="261" spans="1:9">
      <c r="A261" s="28">
        <v>81203</v>
      </c>
      <c r="B261" s="39" t="s">
        <v>778</v>
      </c>
      <c r="C261" s="40" t="s">
        <v>1</v>
      </c>
      <c r="D261" s="41">
        <v>1.65</v>
      </c>
      <c r="E261" s="41">
        <v>6.13</v>
      </c>
      <c r="F261" s="42">
        <f t="shared" si="29"/>
        <v>7.7799999999999994</v>
      </c>
      <c r="G261" s="22">
        <v>4</v>
      </c>
      <c r="H261" s="26">
        <f t="shared" si="28"/>
        <v>31.119999999999997</v>
      </c>
      <c r="I261" s="5"/>
    </row>
    <row r="262" spans="1:9">
      <c r="A262" s="28">
        <v>81204</v>
      </c>
      <c r="B262" s="39" t="s">
        <v>779</v>
      </c>
      <c r="C262" s="40" t="s">
        <v>1</v>
      </c>
      <c r="D262" s="41">
        <v>5.57</v>
      </c>
      <c r="E262" s="41">
        <v>10.72</v>
      </c>
      <c r="F262" s="42">
        <f t="shared" si="29"/>
        <v>16.29</v>
      </c>
      <c r="G262" s="22">
        <v>3</v>
      </c>
      <c r="H262" s="26">
        <f t="shared" si="28"/>
        <v>48.87</v>
      </c>
      <c r="I262" s="5"/>
    </row>
    <row r="263" spans="1:9">
      <c r="A263" s="28">
        <v>81205</v>
      </c>
      <c r="B263" s="39" t="s">
        <v>780</v>
      </c>
      <c r="C263" s="40" t="s">
        <v>1</v>
      </c>
      <c r="D263" s="41">
        <v>6.6</v>
      </c>
      <c r="E263" s="41">
        <v>10.72</v>
      </c>
      <c r="F263" s="42">
        <f t="shared" si="29"/>
        <v>17.32</v>
      </c>
      <c r="G263" s="22">
        <v>3</v>
      </c>
      <c r="H263" s="26">
        <f t="shared" si="28"/>
        <v>51.96</v>
      </c>
      <c r="I263" s="5"/>
    </row>
    <row r="264" spans="1:9">
      <c r="A264" s="28">
        <v>81206</v>
      </c>
      <c r="B264" s="39" t="s">
        <v>781</v>
      </c>
      <c r="C264" s="40" t="s">
        <v>1</v>
      </c>
      <c r="D264" s="41">
        <v>9.31</v>
      </c>
      <c r="E264" s="41">
        <v>10.72</v>
      </c>
      <c r="F264" s="42">
        <f t="shared" si="29"/>
        <v>20.03</v>
      </c>
      <c r="G264" s="22">
        <v>2</v>
      </c>
      <c r="H264" s="26">
        <f t="shared" si="28"/>
        <v>40.06</v>
      </c>
      <c r="I264" s="5"/>
    </row>
    <row r="265" spans="1:9">
      <c r="A265" s="86" t="s">
        <v>701</v>
      </c>
      <c r="B265" s="87"/>
      <c r="C265" s="87"/>
      <c r="D265" s="87"/>
      <c r="E265" s="87"/>
      <c r="F265" s="87"/>
      <c r="G265" s="87"/>
      <c r="H265" s="88"/>
      <c r="I265" s="5"/>
    </row>
    <row r="266" spans="1:9">
      <c r="A266" s="28">
        <v>81250</v>
      </c>
      <c r="B266" s="39" t="s">
        <v>782</v>
      </c>
      <c r="C266" s="40" t="s">
        <v>1</v>
      </c>
      <c r="D266" s="41">
        <v>0.87</v>
      </c>
      <c r="E266" s="41">
        <v>1.38</v>
      </c>
      <c r="F266" s="42">
        <f>E266+D266</f>
        <v>2.25</v>
      </c>
      <c r="G266" s="22">
        <v>5</v>
      </c>
      <c r="H266" s="26">
        <f t="shared" si="28"/>
        <v>11.25</v>
      </c>
      <c r="I266" s="5"/>
    </row>
    <row r="267" spans="1:9">
      <c r="A267" s="28">
        <v>81251</v>
      </c>
      <c r="B267" s="39" t="s">
        <v>783</v>
      </c>
      <c r="C267" s="40" t="s">
        <v>1</v>
      </c>
      <c r="D267" s="41">
        <v>0.88</v>
      </c>
      <c r="E267" s="41">
        <v>1.38</v>
      </c>
      <c r="F267" s="42">
        <f t="shared" ref="F267:F273" si="30">E267+D267</f>
        <v>2.2599999999999998</v>
      </c>
      <c r="G267" s="22">
        <v>4</v>
      </c>
      <c r="H267" s="26">
        <f t="shared" si="28"/>
        <v>9.0399999999999991</v>
      </c>
      <c r="I267" s="5"/>
    </row>
    <row r="268" spans="1:9">
      <c r="A268" s="28">
        <v>81252</v>
      </c>
      <c r="B268" s="39" t="s">
        <v>784</v>
      </c>
      <c r="C268" s="40" t="s">
        <v>1</v>
      </c>
      <c r="D268" s="41">
        <v>1.38</v>
      </c>
      <c r="E268" s="41">
        <v>1.38</v>
      </c>
      <c r="F268" s="42">
        <f t="shared" si="30"/>
        <v>2.76</v>
      </c>
      <c r="G268" s="22">
        <v>4</v>
      </c>
      <c r="H268" s="26">
        <f t="shared" si="28"/>
        <v>11.04</v>
      </c>
      <c r="I268" s="5"/>
    </row>
    <row r="269" spans="1:9">
      <c r="A269" s="28">
        <v>81253</v>
      </c>
      <c r="B269" s="39" t="s">
        <v>785</v>
      </c>
      <c r="C269" s="40" t="s">
        <v>1</v>
      </c>
      <c r="D269" s="41">
        <v>2.74</v>
      </c>
      <c r="E269" s="41">
        <v>2.14</v>
      </c>
      <c r="F269" s="42">
        <f t="shared" si="30"/>
        <v>4.8800000000000008</v>
      </c>
      <c r="G269" s="22">
        <v>3</v>
      </c>
      <c r="H269" s="26">
        <f t="shared" si="28"/>
        <v>14.640000000000002</v>
      </c>
      <c r="I269" s="5"/>
    </row>
    <row r="270" spans="1:9">
      <c r="A270" s="28">
        <v>81254</v>
      </c>
      <c r="B270" s="39" t="s">
        <v>786</v>
      </c>
      <c r="C270" s="40" t="s">
        <v>1</v>
      </c>
      <c r="D270" s="41">
        <v>4.67</v>
      </c>
      <c r="E270" s="41">
        <v>2.14</v>
      </c>
      <c r="F270" s="42">
        <f t="shared" si="30"/>
        <v>6.8100000000000005</v>
      </c>
      <c r="G270" s="22">
        <v>3</v>
      </c>
      <c r="H270" s="26">
        <f t="shared" si="28"/>
        <v>20.43</v>
      </c>
      <c r="I270" s="5"/>
    </row>
    <row r="271" spans="1:9">
      <c r="A271" s="28">
        <v>81255</v>
      </c>
      <c r="B271" s="39" t="s">
        <v>787</v>
      </c>
      <c r="C271" s="40" t="s">
        <v>1</v>
      </c>
      <c r="D271" s="41">
        <v>7.71</v>
      </c>
      <c r="E271" s="41">
        <v>2.14</v>
      </c>
      <c r="F271" s="42">
        <f t="shared" si="30"/>
        <v>9.85</v>
      </c>
      <c r="G271" s="22">
        <v>2</v>
      </c>
      <c r="H271" s="26">
        <f t="shared" si="28"/>
        <v>19.7</v>
      </c>
      <c r="I271" s="5"/>
    </row>
    <row r="272" spans="1:9">
      <c r="A272" s="28">
        <v>81256</v>
      </c>
      <c r="B272" s="39" t="s">
        <v>788</v>
      </c>
      <c r="C272" s="40" t="s">
        <v>1</v>
      </c>
      <c r="D272" s="41">
        <v>13.58</v>
      </c>
      <c r="E272" s="41">
        <v>2.76</v>
      </c>
      <c r="F272" s="42">
        <f t="shared" si="30"/>
        <v>16.34</v>
      </c>
      <c r="G272" s="22">
        <v>2</v>
      </c>
      <c r="H272" s="26">
        <f t="shared" si="28"/>
        <v>32.68</v>
      </c>
      <c r="I272" s="5"/>
    </row>
    <row r="273" spans="1:9">
      <c r="A273" s="28">
        <v>81257</v>
      </c>
      <c r="B273" s="39" t="s">
        <v>789</v>
      </c>
      <c r="C273" s="40" t="s">
        <v>1</v>
      </c>
      <c r="D273" s="41">
        <v>30.61</v>
      </c>
      <c r="E273" s="41">
        <v>2.82</v>
      </c>
      <c r="F273" s="42">
        <f t="shared" si="30"/>
        <v>33.43</v>
      </c>
      <c r="G273" s="22">
        <v>2</v>
      </c>
      <c r="H273" s="26">
        <f t="shared" si="28"/>
        <v>66.86</v>
      </c>
      <c r="I273" s="5"/>
    </row>
    <row r="274" spans="1:9">
      <c r="A274" s="86" t="s">
        <v>702</v>
      </c>
      <c r="B274" s="87"/>
      <c r="C274" s="87"/>
      <c r="D274" s="87"/>
      <c r="E274" s="87"/>
      <c r="F274" s="87"/>
      <c r="G274" s="87"/>
      <c r="H274" s="88"/>
      <c r="I274" s="5"/>
    </row>
    <row r="275" spans="1:9">
      <c r="A275" s="28">
        <v>81301</v>
      </c>
      <c r="B275" s="39" t="s">
        <v>790</v>
      </c>
      <c r="C275" s="40" t="s">
        <v>1</v>
      </c>
      <c r="D275" s="41">
        <v>0.65</v>
      </c>
      <c r="E275" s="41">
        <v>5.51</v>
      </c>
      <c r="F275" s="42">
        <f>E275+D275</f>
        <v>6.16</v>
      </c>
      <c r="G275" s="22">
        <v>5</v>
      </c>
      <c r="H275" s="26">
        <f t="shared" si="28"/>
        <v>30.8</v>
      </c>
      <c r="I275" s="5"/>
    </row>
    <row r="276" spans="1:9">
      <c r="A276" s="28">
        <v>81302</v>
      </c>
      <c r="B276" s="39" t="s">
        <v>791</v>
      </c>
      <c r="C276" s="40" t="s">
        <v>1</v>
      </c>
      <c r="D276" s="41">
        <v>1.08</v>
      </c>
      <c r="E276" s="41">
        <v>5.51</v>
      </c>
      <c r="F276" s="42">
        <f t="shared" ref="F276:F299" si="31">E276+D276</f>
        <v>6.59</v>
      </c>
      <c r="G276" s="22">
        <v>5</v>
      </c>
      <c r="H276" s="26">
        <f t="shared" si="28"/>
        <v>32.950000000000003</v>
      </c>
      <c r="I276" s="5"/>
    </row>
    <row r="277" spans="1:9">
      <c r="A277" s="28">
        <v>81303</v>
      </c>
      <c r="B277" s="39" t="s">
        <v>792</v>
      </c>
      <c r="C277" s="40" t="s">
        <v>1</v>
      </c>
      <c r="D277" s="41">
        <v>2.52</v>
      </c>
      <c r="E277" s="41">
        <v>5.51</v>
      </c>
      <c r="F277" s="42">
        <f t="shared" si="31"/>
        <v>8.0299999999999994</v>
      </c>
      <c r="G277" s="22">
        <v>5</v>
      </c>
      <c r="H277" s="26">
        <f t="shared" si="28"/>
        <v>40.15</v>
      </c>
      <c r="I277" s="5"/>
    </row>
    <row r="278" spans="1:9">
      <c r="A278" s="28">
        <v>81304</v>
      </c>
      <c r="B278" s="39" t="s">
        <v>793</v>
      </c>
      <c r="C278" s="40" t="s">
        <v>1</v>
      </c>
      <c r="D278" s="41">
        <v>3.65</v>
      </c>
      <c r="E278" s="41">
        <v>8.58</v>
      </c>
      <c r="F278" s="42">
        <f t="shared" si="31"/>
        <v>12.23</v>
      </c>
      <c r="G278" s="22">
        <v>4</v>
      </c>
      <c r="H278" s="26">
        <f t="shared" si="28"/>
        <v>48.92</v>
      </c>
      <c r="I278" s="5"/>
    </row>
    <row r="279" spans="1:9">
      <c r="A279" s="28">
        <v>81305</v>
      </c>
      <c r="B279" s="39" t="s">
        <v>794</v>
      </c>
      <c r="C279" s="40" t="s">
        <v>1</v>
      </c>
      <c r="D279" s="41">
        <v>5.17</v>
      </c>
      <c r="E279" s="41">
        <v>8.58</v>
      </c>
      <c r="F279" s="42">
        <f t="shared" si="31"/>
        <v>13.75</v>
      </c>
      <c r="G279" s="22">
        <v>4</v>
      </c>
      <c r="H279" s="26">
        <f t="shared" si="28"/>
        <v>55</v>
      </c>
      <c r="I279" s="5"/>
    </row>
    <row r="280" spans="1:9">
      <c r="A280" s="28">
        <v>81306</v>
      </c>
      <c r="B280" s="39" t="s">
        <v>795</v>
      </c>
      <c r="C280" s="40" t="s">
        <v>1</v>
      </c>
      <c r="D280" s="41">
        <v>17.96</v>
      </c>
      <c r="E280" s="41">
        <v>8.58</v>
      </c>
      <c r="F280" s="42">
        <f t="shared" si="31"/>
        <v>26.54</v>
      </c>
      <c r="G280" s="22">
        <v>6</v>
      </c>
      <c r="H280" s="26">
        <f t="shared" si="28"/>
        <v>159.24</v>
      </c>
      <c r="I280" s="5"/>
    </row>
    <row r="281" spans="1:9">
      <c r="A281" s="28">
        <v>81307</v>
      </c>
      <c r="B281" s="39" t="s">
        <v>796</v>
      </c>
      <c r="C281" s="40" t="s">
        <v>1</v>
      </c>
      <c r="D281" s="41">
        <v>43.55</v>
      </c>
      <c r="E281" s="41">
        <v>11.33</v>
      </c>
      <c r="F281" s="42">
        <f t="shared" si="31"/>
        <v>54.879999999999995</v>
      </c>
      <c r="G281" s="22">
        <v>7</v>
      </c>
      <c r="H281" s="26">
        <f t="shared" si="28"/>
        <v>384.15999999999997</v>
      </c>
      <c r="I281" s="5"/>
    </row>
    <row r="282" spans="1:9">
      <c r="A282" s="28">
        <v>81308</v>
      </c>
      <c r="B282" s="39" t="s">
        <v>797</v>
      </c>
      <c r="C282" s="40" t="s">
        <v>1</v>
      </c>
      <c r="D282" s="41">
        <v>49.32</v>
      </c>
      <c r="E282" s="41">
        <v>11.33</v>
      </c>
      <c r="F282" s="42">
        <f t="shared" si="31"/>
        <v>60.65</v>
      </c>
      <c r="G282" s="22">
        <v>5</v>
      </c>
      <c r="H282" s="26">
        <f t="shared" si="28"/>
        <v>303.25</v>
      </c>
      <c r="I282" s="5"/>
    </row>
    <row r="283" spans="1:9">
      <c r="A283" s="28">
        <v>81320</v>
      </c>
      <c r="B283" s="39" t="s">
        <v>798</v>
      </c>
      <c r="C283" s="40" t="s">
        <v>1</v>
      </c>
      <c r="D283" s="41">
        <v>0.41</v>
      </c>
      <c r="E283" s="41">
        <v>5.51</v>
      </c>
      <c r="F283" s="42">
        <f t="shared" si="31"/>
        <v>5.92</v>
      </c>
      <c r="G283" s="22">
        <v>4</v>
      </c>
      <c r="H283" s="26">
        <f t="shared" si="28"/>
        <v>23.68</v>
      </c>
      <c r="I283" s="5"/>
    </row>
    <row r="284" spans="1:9">
      <c r="A284" s="28">
        <v>81321</v>
      </c>
      <c r="B284" s="39" t="s">
        <v>799</v>
      </c>
      <c r="C284" s="40" t="s">
        <v>1</v>
      </c>
      <c r="D284" s="41">
        <v>0.59</v>
      </c>
      <c r="E284" s="41">
        <v>5.51</v>
      </c>
      <c r="F284" s="42">
        <f t="shared" si="31"/>
        <v>6.1</v>
      </c>
      <c r="G284" s="22">
        <v>6</v>
      </c>
      <c r="H284" s="26">
        <f t="shared" si="28"/>
        <v>36.599999999999994</v>
      </c>
      <c r="I284" s="5"/>
    </row>
    <row r="285" spans="1:9">
      <c r="A285" s="28">
        <v>81322</v>
      </c>
      <c r="B285" s="39" t="s">
        <v>800</v>
      </c>
      <c r="C285" s="40" t="s">
        <v>1</v>
      </c>
      <c r="D285" s="41">
        <v>1.57</v>
      </c>
      <c r="E285" s="41">
        <v>5.51</v>
      </c>
      <c r="F285" s="42">
        <f t="shared" si="31"/>
        <v>7.08</v>
      </c>
      <c r="G285" s="22">
        <v>7</v>
      </c>
      <c r="H285" s="26">
        <f t="shared" si="28"/>
        <v>49.56</v>
      </c>
      <c r="I285" s="5"/>
    </row>
    <row r="286" spans="1:9">
      <c r="A286" s="28">
        <v>81323</v>
      </c>
      <c r="B286" s="39" t="s">
        <v>801</v>
      </c>
      <c r="C286" s="40" t="s">
        <v>1</v>
      </c>
      <c r="D286" s="41">
        <v>3.75</v>
      </c>
      <c r="E286" s="41">
        <v>8.58</v>
      </c>
      <c r="F286" s="42">
        <f t="shared" si="31"/>
        <v>12.33</v>
      </c>
      <c r="G286" s="22">
        <v>5</v>
      </c>
      <c r="H286" s="26">
        <f t="shared" si="28"/>
        <v>61.65</v>
      </c>
      <c r="I286" s="5"/>
    </row>
    <row r="287" spans="1:9">
      <c r="A287" s="28">
        <v>81324</v>
      </c>
      <c r="B287" s="39" t="s">
        <v>802</v>
      </c>
      <c r="C287" s="40" t="s">
        <v>1</v>
      </c>
      <c r="D287" s="41">
        <v>4.07</v>
      </c>
      <c r="E287" s="41">
        <v>8.58</v>
      </c>
      <c r="F287" s="42">
        <f t="shared" si="31"/>
        <v>12.65</v>
      </c>
      <c r="G287" s="22">
        <v>4</v>
      </c>
      <c r="H287" s="26">
        <f t="shared" si="28"/>
        <v>50.6</v>
      </c>
      <c r="I287" s="5"/>
    </row>
    <row r="288" spans="1:9">
      <c r="A288" s="28">
        <v>81325</v>
      </c>
      <c r="B288" s="39" t="s">
        <v>803</v>
      </c>
      <c r="C288" s="40" t="s">
        <v>1</v>
      </c>
      <c r="D288" s="41">
        <v>18.34</v>
      </c>
      <c r="E288" s="41">
        <v>8.58</v>
      </c>
      <c r="F288" s="42">
        <f t="shared" si="31"/>
        <v>26.92</v>
      </c>
      <c r="G288" s="22">
        <v>5</v>
      </c>
      <c r="H288" s="26">
        <f t="shared" si="28"/>
        <v>134.60000000000002</v>
      </c>
      <c r="I288" s="5"/>
    </row>
    <row r="289" spans="1:9">
      <c r="A289" s="28">
        <v>81326</v>
      </c>
      <c r="B289" s="39" t="s">
        <v>804</v>
      </c>
      <c r="C289" s="40" t="s">
        <v>1</v>
      </c>
      <c r="D289" s="41">
        <v>56.62</v>
      </c>
      <c r="E289" s="41">
        <v>11.33</v>
      </c>
      <c r="F289" s="42">
        <f t="shared" si="31"/>
        <v>67.95</v>
      </c>
      <c r="G289" s="22">
        <v>5</v>
      </c>
      <c r="H289" s="26">
        <f t="shared" si="28"/>
        <v>339.75</v>
      </c>
      <c r="I289" s="5"/>
    </row>
    <row r="290" spans="1:9">
      <c r="A290" s="28">
        <v>81327</v>
      </c>
      <c r="B290" s="39" t="s">
        <v>805</v>
      </c>
      <c r="C290" s="40" t="s">
        <v>1</v>
      </c>
      <c r="D290" s="41">
        <v>69.680000000000007</v>
      </c>
      <c r="E290" s="41">
        <v>11.33</v>
      </c>
      <c r="F290" s="42">
        <f t="shared" si="31"/>
        <v>81.010000000000005</v>
      </c>
      <c r="G290" s="22">
        <v>5</v>
      </c>
      <c r="H290" s="26">
        <f t="shared" si="28"/>
        <v>405.05</v>
      </c>
      <c r="I290" s="5"/>
    </row>
    <row r="291" spans="1:9">
      <c r="A291" s="28">
        <v>81340</v>
      </c>
      <c r="B291" s="39" t="s">
        <v>806</v>
      </c>
      <c r="C291" s="40" t="s">
        <v>1</v>
      </c>
      <c r="D291" s="41">
        <v>2.39</v>
      </c>
      <c r="E291" s="41">
        <v>5.51</v>
      </c>
      <c r="F291" s="42">
        <f t="shared" si="31"/>
        <v>7.9</v>
      </c>
      <c r="G291" s="22">
        <v>6</v>
      </c>
      <c r="H291" s="26">
        <f t="shared" si="28"/>
        <v>47.400000000000006</v>
      </c>
      <c r="I291" s="5"/>
    </row>
    <row r="292" spans="1:9">
      <c r="A292" s="28">
        <v>81360</v>
      </c>
      <c r="B292" s="39" t="s">
        <v>807</v>
      </c>
      <c r="C292" s="40" t="s">
        <v>1</v>
      </c>
      <c r="D292" s="41">
        <v>4.22</v>
      </c>
      <c r="E292" s="41">
        <v>3.49</v>
      </c>
      <c r="F292" s="42">
        <f t="shared" si="31"/>
        <v>7.71</v>
      </c>
      <c r="G292" s="22">
        <v>4</v>
      </c>
      <c r="H292" s="26">
        <f t="shared" si="28"/>
        <v>30.84</v>
      </c>
      <c r="I292" s="5"/>
    </row>
    <row r="293" spans="1:9">
      <c r="A293" s="28">
        <v>81361</v>
      </c>
      <c r="B293" s="39" t="s">
        <v>808</v>
      </c>
      <c r="C293" s="40" t="s">
        <v>1</v>
      </c>
      <c r="D293" s="41">
        <v>1.58</v>
      </c>
      <c r="E293" s="41">
        <v>6.13</v>
      </c>
      <c r="F293" s="42">
        <f t="shared" si="31"/>
        <v>7.71</v>
      </c>
      <c r="G293" s="22">
        <v>3</v>
      </c>
      <c r="H293" s="26">
        <f t="shared" si="28"/>
        <v>23.13</v>
      </c>
      <c r="I293" s="5"/>
    </row>
    <row r="294" spans="1:9">
      <c r="A294" s="28">
        <v>81368</v>
      </c>
      <c r="B294" s="39" t="s">
        <v>809</v>
      </c>
      <c r="C294" s="40" t="s">
        <v>1</v>
      </c>
      <c r="D294" s="41">
        <v>4.3899999999999997</v>
      </c>
      <c r="E294" s="41">
        <v>3.46</v>
      </c>
      <c r="F294" s="42">
        <f t="shared" si="31"/>
        <v>7.85</v>
      </c>
      <c r="G294" s="22">
        <v>4</v>
      </c>
      <c r="H294" s="26">
        <f t="shared" si="28"/>
        <v>31.4</v>
      </c>
      <c r="I294" s="5"/>
    </row>
    <row r="295" spans="1:9">
      <c r="A295" s="28">
        <v>81369</v>
      </c>
      <c r="B295" s="39" t="s">
        <v>810</v>
      </c>
      <c r="C295" s="40" t="s">
        <v>1</v>
      </c>
      <c r="D295" s="41">
        <v>6.53</v>
      </c>
      <c r="E295" s="41">
        <v>3.49</v>
      </c>
      <c r="F295" s="42">
        <f t="shared" si="31"/>
        <v>10.02</v>
      </c>
      <c r="G295" s="22">
        <v>4</v>
      </c>
      <c r="H295" s="26">
        <f t="shared" si="28"/>
        <v>40.08</v>
      </c>
      <c r="I295" s="5"/>
    </row>
    <row r="296" spans="1:9">
      <c r="A296" s="28">
        <v>81375</v>
      </c>
      <c r="B296" s="39" t="s">
        <v>811</v>
      </c>
      <c r="C296" s="40" t="s">
        <v>1</v>
      </c>
      <c r="D296" s="41">
        <v>5.72</v>
      </c>
      <c r="E296" s="41">
        <v>6.73</v>
      </c>
      <c r="F296" s="42">
        <f t="shared" si="31"/>
        <v>12.45</v>
      </c>
      <c r="G296" s="22">
        <v>5</v>
      </c>
      <c r="H296" s="26">
        <f t="shared" si="28"/>
        <v>62.25</v>
      </c>
      <c r="I296" s="5"/>
    </row>
    <row r="297" spans="1:9">
      <c r="A297" s="28">
        <v>81376</v>
      </c>
      <c r="B297" s="39" t="s">
        <v>812</v>
      </c>
      <c r="C297" s="40" t="s">
        <v>1</v>
      </c>
      <c r="D297" s="41">
        <v>1.78</v>
      </c>
      <c r="E297" s="41">
        <v>5.51</v>
      </c>
      <c r="F297" s="42">
        <f t="shared" si="31"/>
        <v>7.29</v>
      </c>
      <c r="G297" s="22">
        <v>4</v>
      </c>
      <c r="H297" s="26">
        <f t="shared" si="28"/>
        <v>29.16</v>
      </c>
      <c r="I297" s="5"/>
    </row>
    <row r="298" spans="1:9">
      <c r="A298" s="28">
        <v>81380</v>
      </c>
      <c r="B298" s="39" t="s">
        <v>813</v>
      </c>
      <c r="C298" s="40" t="s">
        <v>1</v>
      </c>
      <c r="D298" s="41">
        <v>5.76</v>
      </c>
      <c r="E298" s="41">
        <v>6.73</v>
      </c>
      <c r="F298" s="42">
        <f t="shared" si="31"/>
        <v>12.49</v>
      </c>
      <c r="G298" s="22">
        <v>10</v>
      </c>
      <c r="H298" s="26">
        <f t="shared" si="28"/>
        <v>124.9</v>
      </c>
      <c r="I298" s="5"/>
    </row>
    <row r="299" spans="1:9">
      <c r="A299" s="28">
        <v>81381</v>
      </c>
      <c r="B299" s="39" t="s">
        <v>814</v>
      </c>
      <c r="C299" s="40" t="s">
        <v>1</v>
      </c>
      <c r="D299" s="41">
        <v>6.31</v>
      </c>
      <c r="E299" s="41">
        <v>6.73</v>
      </c>
      <c r="F299" s="42">
        <f t="shared" si="31"/>
        <v>13.04</v>
      </c>
      <c r="G299" s="22">
        <v>10</v>
      </c>
      <c r="H299" s="26">
        <f t="shared" si="28"/>
        <v>130.39999999999998</v>
      </c>
      <c r="I299" s="5"/>
    </row>
    <row r="300" spans="1:9">
      <c r="A300" s="86" t="s">
        <v>703</v>
      </c>
      <c r="B300" s="87"/>
      <c r="C300" s="87"/>
      <c r="D300" s="87"/>
      <c r="E300" s="87"/>
      <c r="F300" s="87"/>
      <c r="G300" s="87"/>
      <c r="H300" s="88"/>
      <c r="I300" s="5"/>
    </row>
    <row r="301" spans="1:9">
      <c r="A301" s="28">
        <v>81401</v>
      </c>
      <c r="B301" s="39" t="s">
        <v>815</v>
      </c>
      <c r="C301" s="40" t="s">
        <v>1</v>
      </c>
      <c r="D301" s="41">
        <v>0.7</v>
      </c>
      <c r="E301" s="41">
        <v>5.82</v>
      </c>
      <c r="F301" s="42">
        <f>E301+D301</f>
        <v>6.5200000000000005</v>
      </c>
      <c r="G301" s="22">
        <v>3</v>
      </c>
      <c r="H301" s="26">
        <f t="shared" si="28"/>
        <v>19.560000000000002</v>
      </c>
      <c r="I301" s="5"/>
    </row>
    <row r="302" spans="1:9">
      <c r="A302" s="28">
        <v>81402</v>
      </c>
      <c r="B302" s="39" t="s">
        <v>816</v>
      </c>
      <c r="C302" s="40" t="s">
        <v>1</v>
      </c>
      <c r="D302" s="41">
        <v>0.89</v>
      </c>
      <c r="E302" s="41">
        <v>5.82</v>
      </c>
      <c r="F302" s="42">
        <f t="shared" ref="F302:F324" si="32">E302+D302</f>
        <v>6.71</v>
      </c>
      <c r="G302" s="22">
        <v>2</v>
      </c>
      <c r="H302" s="26">
        <f t="shared" si="28"/>
        <v>13.42</v>
      </c>
      <c r="I302" s="5"/>
    </row>
    <row r="303" spans="1:9">
      <c r="A303" s="28">
        <v>81403</v>
      </c>
      <c r="B303" s="39" t="s">
        <v>817</v>
      </c>
      <c r="C303" s="40" t="s">
        <v>1</v>
      </c>
      <c r="D303" s="41">
        <v>2.41</v>
      </c>
      <c r="E303" s="41">
        <v>5.82</v>
      </c>
      <c r="F303" s="42">
        <f t="shared" si="32"/>
        <v>8.23</v>
      </c>
      <c r="G303" s="22">
        <v>4</v>
      </c>
      <c r="H303" s="26">
        <f t="shared" si="28"/>
        <v>32.92</v>
      </c>
      <c r="I303" s="5"/>
    </row>
    <row r="304" spans="1:9">
      <c r="A304" s="28">
        <v>81404</v>
      </c>
      <c r="B304" s="39" t="s">
        <v>818</v>
      </c>
      <c r="C304" s="40" t="s">
        <v>1</v>
      </c>
      <c r="D304" s="41">
        <v>6.22</v>
      </c>
      <c r="E304" s="41">
        <v>9.18</v>
      </c>
      <c r="F304" s="42">
        <f t="shared" si="32"/>
        <v>15.399999999999999</v>
      </c>
      <c r="G304" s="22">
        <v>1</v>
      </c>
      <c r="H304" s="26">
        <f t="shared" si="28"/>
        <v>15.399999999999999</v>
      </c>
      <c r="I304" s="5"/>
    </row>
    <row r="305" spans="1:9">
      <c r="A305" s="28">
        <v>81405</v>
      </c>
      <c r="B305" s="39" t="s">
        <v>819</v>
      </c>
      <c r="C305" s="40" t="s">
        <v>1</v>
      </c>
      <c r="D305" s="41">
        <v>7.04</v>
      </c>
      <c r="E305" s="41">
        <v>9.18</v>
      </c>
      <c r="F305" s="42">
        <f t="shared" si="32"/>
        <v>16.22</v>
      </c>
      <c r="G305" s="22">
        <v>2</v>
      </c>
      <c r="H305" s="26">
        <f t="shared" si="28"/>
        <v>32.44</v>
      </c>
      <c r="I305" s="5"/>
    </row>
    <row r="306" spans="1:9">
      <c r="A306" s="28">
        <v>81406</v>
      </c>
      <c r="B306" s="39" t="s">
        <v>820</v>
      </c>
      <c r="C306" s="40" t="s">
        <v>1</v>
      </c>
      <c r="D306" s="41">
        <v>20.18</v>
      </c>
      <c r="E306" s="41">
        <v>9.18</v>
      </c>
      <c r="F306" s="42">
        <f t="shared" si="32"/>
        <v>29.36</v>
      </c>
      <c r="G306" s="22">
        <v>3</v>
      </c>
      <c r="H306" s="26">
        <f t="shared" si="28"/>
        <v>88.08</v>
      </c>
      <c r="I306" s="5"/>
    </row>
    <row r="307" spans="1:9">
      <c r="A307" s="28">
        <v>81407</v>
      </c>
      <c r="B307" s="39" t="s">
        <v>821</v>
      </c>
      <c r="C307" s="40" t="s">
        <v>1</v>
      </c>
      <c r="D307" s="41">
        <v>38.68</v>
      </c>
      <c r="E307" s="41">
        <v>13.78</v>
      </c>
      <c r="F307" s="42">
        <f t="shared" si="32"/>
        <v>52.46</v>
      </c>
      <c r="G307" s="22">
        <v>4</v>
      </c>
      <c r="H307" s="26">
        <f t="shared" si="28"/>
        <v>209.84</v>
      </c>
      <c r="I307" s="5"/>
    </row>
    <row r="308" spans="1:9">
      <c r="A308" s="28">
        <v>81408</v>
      </c>
      <c r="B308" s="39" t="s">
        <v>822</v>
      </c>
      <c r="C308" s="40" t="s">
        <v>1</v>
      </c>
      <c r="D308" s="41">
        <v>60.67</v>
      </c>
      <c r="E308" s="41">
        <v>13.78</v>
      </c>
      <c r="F308" s="42">
        <f t="shared" si="32"/>
        <v>74.45</v>
      </c>
      <c r="G308" s="22">
        <v>2</v>
      </c>
      <c r="H308" s="26">
        <f t="shared" si="28"/>
        <v>148.9</v>
      </c>
      <c r="I308" s="5"/>
    </row>
    <row r="309" spans="1:9">
      <c r="A309" s="28">
        <v>81420</v>
      </c>
      <c r="B309" s="39" t="s">
        <v>823</v>
      </c>
      <c r="C309" s="40" t="s">
        <v>1</v>
      </c>
      <c r="D309" s="41">
        <v>2.2999999999999998</v>
      </c>
      <c r="E309" s="41">
        <v>5.82</v>
      </c>
      <c r="F309" s="42">
        <f t="shared" si="32"/>
        <v>8.120000000000001</v>
      </c>
      <c r="G309" s="22">
        <v>3</v>
      </c>
      <c r="H309" s="26">
        <f t="shared" si="28"/>
        <v>24.360000000000003</v>
      </c>
      <c r="I309" s="5"/>
    </row>
    <row r="310" spans="1:9">
      <c r="A310" s="28">
        <v>81421</v>
      </c>
      <c r="B310" s="39" t="s">
        <v>824</v>
      </c>
      <c r="C310" s="40" t="s">
        <v>1</v>
      </c>
      <c r="D310" s="41">
        <v>4.4800000000000004</v>
      </c>
      <c r="E310" s="41">
        <v>5.82</v>
      </c>
      <c r="F310" s="42">
        <f t="shared" si="32"/>
        <v>10.3</v>
      </c>
      <c r="G310" s="22">
        <v>4</v>
      </c>
      <c r="H310" s="26">
        <f t="shared" si="28"/>
        <v>41.2</v>
      </c>
      <c r="I310" s="5"/>
    </row>
    <row r="311" spans="1:9">
      <c r="A311" s="28">
        <v>81422</v>
      </c>
      <c r="B311" s="39" t="s">
        <v>825</v>
      </c>
      <c r="C311" s="40" t="s">
        <v>1</v>
      </c>
      <c r="D311" s="41">
        <v>6.11</v>
      </c>
      <c r="E311" s="41">
        <v>9.18</v>
      </c>
      <c r="F311" s="42">
        <f t="shared" si="32"/>
        <v>15.29</v>
      </c>
      <c r="G311" s="22">
        <v>3</v>
      </c>
      <c r="H311" s="26">
        <f t="shared" si="28"/>
        <v>45.87</v>
      </c>
      <c r="I311" s="5"/>
    </row>
    <row r="312" spans="1:9">
      <c r="A312" s="28">
        <v>81423</v>
      </c>
      <c r="B312" s="39" t="s">
        <v>826</v>
      </c>
      <c r="C312" s="40" t="s">
        <v>1</v>
      </c>
      <c r="D312" s="41">
        <v>6.77</v>
      </c>
      <c r="E312" s="41">
        <v>9.18</v>
      </c>
      <c r="F312" s="42">
        <f t="shared" si="32"/>
        <v>15.95</v>
      </c>
      <c r="G312" s="22">
        <v>2</v>
      </c>
      <c r="H312" s="26">
        <f t="shared" si="28"/>
        <v>31.9</v>
      </c>
      <c r="I312" s="5"/>
    </row>
    <row r="313" spans="1:9">
      <c r="A313" s="28">
        <v>81424</v>
      </c>
      <c r="B313" s="39" t="s">
        <v>827</v>
      </c>
      <c r="C313" s="40" t="s">
        <v>1</v>
      </c>
      <c r="D313" s="41">
        <v>6.8</v>
      </c>
      <c r="E313" s="41">
        <v>9.18</v>
      </c>
      <c r="F313" s="42">
        <f t="shared" si="32"/>
        <v>15.98</v>
      </c>
      <c r="G313" s="22">
        <v>3</v>
      </c>
      <c r="H313" s="26">
        <f t="shared" si="28"/>
        <v>47.94</v>
      </c>
      <c r="I313" s="5"/>
    </row>
    <row r="314" spans="1:9">
      <c r="A314" s="28">
        <v>81425</v>
      </c>
      <c r="B314" s="39" t="s">
        <v>828</v>
      </c>
      <c r="C314" s="40" t="s">
        <v>1</v>
      </c>
      <c r="D314" s="41">
        <v>9.2200000000000006</v>
      </c>
      <c r="E314" s="41">
        <v>9.18</v>
      </c>
      <c r="F314" s="42">
        <f t="shared" si="32"/>
        <v>18.399999999999999</v>
      </c>
      <c r="G314" s="22">
        <v>3</v>
      </c>
      <c r="H314" s="26">
        <f t="shared" ref="H314:H377" si="33">G314*F314</f>
        <v>55.199999999999996</v>
      </c>
      <c r="I314" s="5"/>
    </row>
    <row r="315" spans="1:9">
      <c r="A315" s="28">
        <v>81426</v>
      </c>
      <c r="B315" s="39" t="s">
        <v>829</v>
      </c>
      <c r="C315" s="40" t="s">
        <v>1</v>
      </c>
      <c r="D315" s="41">
        <v>10.6</v>
      </c>
      <c r="E315" s="41">
        <v>9.18</v>
      </c>
      <c r="F315" s="42">
        <f t="shared" si="32"/>
        <v>19.78</v>
      </c>
      <c r="G315" s="22">
        <v>2</v>
      </c>
      <c r="H315" s="26">
        <f t="shared" si="33"/>
        <v>39.56</v>
      </c>
      <c r="I315" s="5"/>
    </row>
    <row r="316" spans="1:9">
      <c r="A316" s="28">
        <v>81427</v>
      </c>
      <c r="B316" s="39" t="s">
        <v>830</v>
      </c>
      <c r="C316" s="40" t="s">
        <v>1</v>
      </c>
      <c r="D316" s="41">
        <v>31.58</v>
      </c>
      <c r="E316" s="41">
        <v>13.78</v>
      </c>
      <c r="F316" s="42">
        <f t="shared" si="32"/>
        <v>45.36</v>
      </c>
      <c r="G316" s="22">
        <v>4</v>
      </c>
      <c r="H316" s="26">
        <f t="shared" si="33"/>
        <v>181.44</v>
      </c>
      <c r="I316" s="5"/>
    </row>
    <row r="317" spans="1:9">
      <c r="A317" s="28">
        <v>81428</v>
      </c>
      <c r="B317" s="39" t="s">
        <v>831</v>
      </c>
      <c r="C317" s="40" t="s">
        <v>1</v>
      </c>
      <c r="D317" s="41">
        <v>57.1</v>
      </c>
      <c r="E317" s="41">
        <v>13.78</v>
      </c>
      <c r="F317" s="42">
        <f t="shared" si="32"/>
        <v>70.88</v>
      </c>
      <c r="G317" s="22">
        <v>1</v>
      </c>
      <c r="H317" s="26">
        <f t="shared" si="33"/>
        <v>70.88</v>
      </c>
      <c r="I317" s="5"/>
    </row>
    <row r="318" spans="1:9">
      <c r="A318" s="28">
        <v>81439</v>
      </c>
      <c r="B318" s="39" t="s">
        <v>832</v>
      </c>
      <c r="C318" s="40" t="s">
        <v>1</v>
      </c>
      <c r="D318" s="41">
        <v>6.3</v>
      </c>
      <c r="E318" s="41">
        <v>6.13</v>
      </c>
      <c r="F318" s="42">
        <f t="shared" si="32"/>
        <v>12.43</v>
      </c>
      <c r="G318" s="22">
        <v>4</v>
      </c>
      <c r="H318" s="26">
        <f t="shared" si="33"/>
        <v>49.72</v>
      </c>
      <c r="I318" s="5"/>
    </row>
    <row r="319" spans="1:9">
      <c r="A319" s="28">
        <v>81440</v>
      </c>
      <c r="B319" s="39" t="s">
        <v>833</v>
      </c>
      <c r="C319" s="40" t="s">
        <v>1</v>
      </c>
      <c r="D319" s="41">
        <v>3.73</v>
      </c>
      <c r="E319" s="41">
        <v>6.13</v>
      </c>
      <c r="F319" s="42">
        <f t="shared" si="32"/>
        <v>9.86</v>
      </c>
      <c r="G319" s="22">
        <v>2</v>
      </c>
      <c r="H319" s="26">
        <f t="shared" si="33"/>
        <v>19.72</v>
      </c>
      <c r="I319" s="5"/>
    </row>
    <row r="320" spans="1:9">
      <c r="A320" s="28">
        <v>81441</v>
      </c>
      <c r="B320" s="39" t="s">
        <v>834</v>
      </c>
      <c r="C320" s="40" t="s">
        <v>1</v>
      </c>
      <c r="D320" s="41">
        <v>1.8</v>
      </c>
      <c r="E320" s="41">
        <v>6.13</v>
      </c>
      <c r="F320" s="42">
        <f t="shared" si="32"/>
        <v>7.93</v>
      </c>
      <c r="G320" s="22">
        <v>3</v>
      </c>
      <c r="H320" s="26">
        <f t="shared" si="33"/>
        <v>23.79</v>
      </c>
      <c r="I320" s="5"/>
    </row>
    <row r="321" spans="1:9">
      <c r="A321" s="28">
        <v>81442</v>
      </c>
      <c r="B321" s="39" t="s">
        <v>835</v>
      </c>
      <c r="C321" s="40" t="s">
        <v>1</v>
      </c>
      <c r="D321" s="41">
        <v>3.57</v>
      </c>
      <c r="E321" s="41">
        <v>6.13</v>
      </c>
      <c r="F321" s="42">
        <f t="shared" si="32"/>
        <v>9.6999999999999993</v>
      </c>
      <c r="G321" s="22">
        <v>2</v>
      </c>
      <c r="H321" s="26">
        <f t="shared" si="33"/>
        <v>19.399999999999999</v>
      </c>
      <c r="I321" s="5"/>
    </row>
    <row r="322" spans="1:9">
      <c r="A322" s="28">
        <v>81443</v>
      </c>
      <c r="B322" s="39" t="s">
        <v>836</v>
      </c>
      <c r="C322" s="40" t="s">
        <v>1</v>
      </c>
      <c r="D322" s="41">
        <v>8.52</v>
      </c>
      <c r="E322" s="41">
        <v>5.82</v>
      </c>
      <c r="F322" s="42">
        <f t="shared" si="32"/>
        <v>14.34</v>
      </c>
      <c r="G322" s="22">
        <v>3</v>
      </c>
      <c r="H322" s="26">
        <f t="shared" si="33"/>
        <v>43.019999999999996</v>
      </c>
      <c r="I322" s="5"/>
    </row>
    <row r="323" spans="1:9">
      <c r="A323" s="28">
        <v>81444</v>
      </c>
      <c r="B323" s="39" t="s">
        <v>837</v>
      </c>
      <c r="C323" s="40" t="s">
        <v>1</v>
      </c>
      <c r="D323" s="41">
        <v>8.91</v>
      </c>
      <c r="E323" s="41">
        <v>5.82</v>
      </c>
      <c r="F323" s="42">
        <f t="shared" si="32"/>
        <v>14.73</v>
      </c>
      <c r="G323" s="22">
        <v>2</v>
      </c>
      <c r="H323" s="26">
        <f t="shared" si="33"/>
        <v>29.46</v>
      </c>
      <c r="I323" s="5"/>
    </row>
    <row r="324" spans="1:9">
      <c r="A324" s="28">
        <v>81445</v>
      </c>
      <c r="B324" s="39" t="s">
        <v>838</v>
      </c>
      <c r="C324" s="40" t="s">
        <v>1</v>
      </c>
      <c r="D324" s="41">
        <v>9.08</v>
      </c>
      <c r="E324" s="41">
        <v>5.82</v>
      </c>
      <c r="F324" s="42">
        <f t="shared" si="32"/>
        <v>14.9</v>
      </c>
      <c r="G324" s="22">
        <v>2</v>
      </c>
      <c r="H324" s="26">
        <f t="shared" si="33"/>
        <v>29.8</v>
      </c>
      <c r="I324" s="5"/>
    </row>
    <row r="325" spans="1:9">
      <c r="A325" s="86" t="s">
        <v>704</v>
      </c>
      <c r="B325" s="87"/>
      <c r="C325" s="87"/>
      <c r="D325" s="87"/>
      <c r="E325" s="87"/>
      <c r="F325" s="87"/>
      <c r="G325" s="87"/>
      <c r="H325" s="88"/>
      <c r="I325" s="5"/>
    </row>
    <row r="326" spans="1:9">
      <c r="A326" s="28">
        <v>81461</v>
      </c>
      <c r="B326" s="39" t="s">
        <v>839</v>
      </c>
      <c r="C326" s="40" t="s">
        <v>1</v>
      </c>
      <c r="D326" s="41">
        <v>4.72</v>
      </c>
      <c r="E326" s="41">
        <v>2.76</v>
      </c>
      <c r="F326" s="42">
        <f>E326+D326</f>
        <v>7.4799999999999995</v>
      </c>
      <c r="G326" s="22">
        <v>3</v>
      </c>
      <c r="H326" s="26">
        <f t="shared" si="33"/>
        <v>22.439999999999998</v>
      </c>
      <c r="I326" s="5"/>
    </row>
    <row r="327" spans="1:9">
      <c r="A327" s="28">
        <v>81462</v>
      </c>
      <c r="B327" s="39" t="s">
        <v>840</v>
      </c>
      <c r="C327" s="40" t="s">
        <v>1</v>
      </c>
      <c r="D327" s="41">
        <v>6.03</v>
      </c>
      <c r="E327" s="41">
        <v>2.76</v>
      </c>
      <c r="F327" s="42">
        <f t="shared" ref="F327:F332" si="34">E327+D327</f>
        <v>8.7899999999999991</v>
      </c>
      <c r="G327" s="22">
        <v>2</v>
      </c>
      <c r="H327" s="26">
        <f t="shared" si="33"/>
        <v>17.579999999999998</v>
      </c>
      <c r="I327" s="5"/>
    </row>
    <row r="328" spans="1:9">
      <c r="A328" s="28">
        <v>81463</v>
      </c>
      <c r="B328" s="39" t="s">
        <v>841</v>
      </c>
      <c r="C328" s="40" t="s">
        <v>1</v>
      </c>
      <c r="D328" s="41">
        <v>9.2799999999999994</v>
      </c>
      <c r="E328" s="41">
        <v>2.76</v>
      </c>
      <c r="F328" s="42">
        <f t="shared" si="34"/>
        <v>12.04</v>
      </c>
      <c r="G328" s="22">
        <v>3</v>
      </c>
      <c r="H328" s="26">
        <f t="shared" si="33"/>
        <v>36.119999999999997</v>
      </c>
      <c r="I328" s="5"/>
    </row>
    <row r="329" spans="1:9">
      <c r="A329" s="28">
        <v>81464</v>
      </c>
      <c r="B329" s="39" t="s">
        <v>842</v>
      </c>
      <c r="C329" s="40" t="s">
        <v>1</v>
      </c>
      <c r="D329" s="41">
        <v>18.12</v>
      </c>
      <c r="E329" s="41">
        <v>4.28</v>
      </c>
      <c r="F329" s="42">
        <f t="shared" si="34"/>
        <v>22.400000000000002</v>
      </c>
      <c r="G329" s="22">
        <v>3</v>
      </c>
      <c r="H329" s="26">
        <f t="shared" si="33"/>
        <v>67.2</v>
      </c>
      <c r="I329" s="5"/>
    </row>
    <row r="330" spans="1:9">
      <c r="A330" s="28">
        <v>81465</v>
      </c>
      <c r="B330" s="39" t="s">
        <v>843</v>
      </c>
      <c r="C330" s="40" t="s">
        <v>1</v>
      </c>
      <c r="D330" s="41">
        <v>21.3</v>
      </c>
      <c r="E330" s="41">
        <v>4.28</v>
      </c>
      <c r="F330" s="42">
        <f t="shared" si="34"/>
        <v>25.580000000000002</v>
      </c>
      <c r="G330" s="22">
        <v>2</v>
      </c>
      <c r="H330" s="26">
        <f t="shared" si="33"/>
        <v>51.160000000000004</v>
      </c>
      <c r="I330" s="5"/>
    </row>
    <row r="331" spans="1:9">
      <c r="A331" s="28">
        <v>81466</v>
      </c>
      <c r="B331" s="39" t="s">
        <v>844</v>
      </c>
      <c r="C331" s="40" t="s">
        <v>1</v>
      </c>
      <c r="D331" s="41">
        <v>49.23</v>
      </c>
      <c r="E331" s="41">
        <v>4.28</v>
      </c>
      <c r="F331" s="42">
        <f t="shared" si="34"/>
        <v>53.51</v>
      </c>
      <c r="G331" s="22">
        <v>2</v>
      </c>
      <c r="H331" s="26">
        <f t="shared" si="33"/>
        <v>107.02</v>
      </c>
      <c r="I331" s="5"/>
    </row>
    <row r="332" spans="1:9">
      <c r="A332" s="28">
        <v>81467</v>
      </c>
      <c r="B332" s="39" t="s">
        <v>845</v>
      </c>
      <c r="C332" s="40" t="s">
        <v>1</v>
      </c>
      <c r="D332" s="41">
        <v>102.36</v>
      </c>
      <c r="E332" s="41">
        <v>5.82</v>
      </c>
      <c r="F332" s="42">
        <f t="shared" si="34"/>
        <v>108.18</v>
      </c>
      <c r="G332" s="22">
        <v>2</v>
      </c>
      <c r="H332" s="26">
        <f t="shared" si="33"/>
        <v>216.36</v>
      </c>
      <c r="I332" s="5"/>
    </row>
    <row r="333" spans="1:9">
      <c r="A333" s="86" t="s">
        <v>705</v>
      </c>
      <c r="B333" s="87"/>
      <c r="C333" s="87"/>
      <c r="D333" s="87"/>
      <c r="E333" s="87"/>
      <c r="F333" s="87"/>
      <c r="G333" s="87"/>
      <c r="H333" s="88"/>
      <c r="I333" s="5"/>
    </row>
    <row r="334" spans="1:9">
      <c r="A334" s="28">
        <v>81502</v>
      </c>
      <c r="B334" s="39" t="s">
        <v>846</v>
      </c>
      <c r="C334" s="40" t="s">
        <v>1</v>
      </c>
      <c r="D334" s="41">
        <v>3.38</v>
      </c>
      <c r="E334" s="41">
        <v>0</v>
      </c>
      <c r="F334" s="42">
        <f>E334+D334</f>
        <v>3.38</v>
      </c>
      <c r="G334" s="22">
        <v>4</v>
      </c>
      <c r="H334" s="26">
        <f t="shared" si="33"/>
        <v>13.52</v>
      </c>
      <c r="I334" s="5"/>
    </row>
    <row r="335" spans="1:9">
      <c r="A335" s="28">
        <v>81503</v>
      </c>
      <c r="B335" s="39" t="s">
        <v>847</v>
      </c>
      <c r="C335" s="40" t="s">
        <v>1</v>
      </c>
      <c r="D335" s="41">
        <v>10</v>
      </c>
      <c r="E335" s="41">
        <v>0</v>
      </c>
      <c r="F335" s="42">
        <f>E335+D335</f>
        <v>10</v>
      </c>
      <c r="G335" s="22">
        <v>3</v>
      </c>
      <c r="H335" s="26">
        <f t="shared" si="33"/>
        <v>30</v>
      </c>
      <c r="I335" s="5"/>
    </row>
    <row r="336" spans="1:9">
      <c r="A336" s="86" t="s">
        <v>706</v>
      </c>
      <c r="B336" s="87"/>
      <c r="C336" s="87"/>
      <c r="D336" s="87"/>
      <c r="E336" s="87"/>
      <c r="F336" s="87"/>
      <c r="G336" s="87"/>
      <c r="H336" s="88"/>
      <c r="I336" s="5"/>
    </row>
    <row r="337" spans="1:9">
      <c r="A337" s="28">
        <v>81536</v>
      </c>
      <c r="B337" s="39" t="s">
        <v>848</v>
      </c>
      <c r="C337" s="40" t="s">
        <v>1</v>
      </c>
      <c r="D337" s="41">
        <v>1.61</v>
      </c>
      <c r="E337" s="41">
        <v>5.51</v>
      </c>
      <c r="F337" s="42">
        <f>E337+D337</f>
        <v>7.12</v>
      </c>
      <c r="G337" s="22">
        <v>1</v>
      </c>
      <c r="H337" s="26">
        <f t="shared" si="33"/>
        <v>7.12</v>
      </c>
      <c r="I337" s="5"/>
    </row>
    <row r="338" spans="1:9">
      <c r="A338" s="28">
        <v>81537</v>
      </c>
      <c r="B338" s="39" t="s">
        <v>849</v>
      </c>
      <c r="C338" s="40" t="s">
        <v>1</v>
      </c>
      <c r="D338" s="41">
        <v>2.02</v>
      </c>
      <c r="E338" s="41">
        <v>5.51</v>
      </c>
      <c r="F338" s="42">
        <f t="shared" ref="F338:F346" si="35">E338+D338</f>
        <v>7.5299999999999994</v>
      </c>
      <c r="G338" s="22">
        <v>1</v>
      </c>
      <c r="H338" s="26">
        <f t="shared" si="33"/>
        <v>7.5299999999999994</v>
      </c>
      <c r="I338" s="5"/>
    </row>
    <row r="339" spans="1:9">
      <c r="A339" s="28">
        <v>81538</v>
      </c>
      <c r="B339" s="39" t="s">
        <v>850</v>
      </c>
      <c r="C339" s="40" t="s">
        <v>1</v>
      </c>
      <c r="D339" s="41">
        <v>4.0599999999999996</v>
      </c>
      <c r="E339" s="41">
        <v>5.51</v>
      </c>
      <c r="F339" s="42">
        <f t="shared" si="35"/>
        <v>9.57</v>
      </c>
      <c r="G339" s="22">
        <v>2</v>
      </c>
      <c r="H339" s="26">
        <f t="shared" si="33"/>
        <v>19.14</v>
      </c>
      <c r="I339" s="5"/>
    </row>
    <row r="340" spans="1:9">
      <c r="A340" s="28">
        <v>81539</v>
      </c>
      <c r="B340" s="39" t="s">
        <v>851</v>
      </c>
      <c r="C340" s="40" t="s">
        <v>1</v>
      </c>
      <c r="D340" s="41">
        <v>8.0299999999999994</v>
      </c>
      <c r="E340" s="41">
        <v>8.58</v>
      </c>
      <c r="F340" s="42">
        <f t="shared" si="35"/>
        <v>16.61</v>
      </c>
      <c r="G340" s="22">
        <v>3</v>
      </c>
      <c r="H340" s="26">
        <f t="shared" si="33"/>
        <v>49.83</v>
      </c>
      <c r="I340" s="5"/>
    </row>
    <row r="341" spans="1:9">
      <c r="A341" s="28">
        <v>81540</v>
      </c>
      <c r="B341" s="39" t="s">
        <v>852</v>
      </c>
      <c r="C341" s="40" t="s">
        <v>1</v>
      </c>
      <c r="D341" s="41">
        <v>9.91</v>
      </c>
      <c r="E341" s="41">
        <v>8.58</v>
      </c>
      <c r="F341" s="42">
        <f t="shared" si="35"/>
        <v>18.490000000000002</v>
      </c>
      <c r="G341" s="22">
        <v>1</v>
      </c>
      <c r="H341" s="26">
        <f t="shared" si="33"/>
        <v>18.490000000000002</v>
      </c>
      <c r="I341" s="5"/>
    </row>
    <row r="342" spans="1:9">
      <c r="A342" s="28">
        <v>81541</v>
      </c>
      <c r="B342" s="39" t="s">
        <v>853</v>
      </c>
      <c r="C342" s="40" t="s">
        <v>1</v>
      </c>
      <c r="D342" s="41">
        <v>23.36</v>
      </c>
      <c r="E342" s="41">
        <v>8.58</v>
      </c>
      <c r="F342" s="42">
        <f t="shared" si="35"/>
        <v>31.939999999999998</v>
      </c>
      <c r="G342" s="22">
        <v>2</v>
      </c>
      <c r="H342" s="26">
        <f t="shared" si="33"/>
        <v>63.879999999999995</v>
      </c>
      <c r="I342" s="5"/>
    </row>
    <row r="343" spans="1:9">
      <c r="A343" s="28">
        <v>81550</v>
      </c>
      <c r="B343" s="39" t="s">
        <v>854</v>
      </c>
      <c r="C343" s="40" t="s">
        <v>1</v>
      </c>
      <c r="D343" s="41">
        <v>7.37</v>
      </c>
      <c r="E343" s="41">
        <v>8.58</v>
      </c>
      <c r="F343" s="42">
        <f t="shared" si="35"/>
        <v>15.95</v>
      </c>
      <c r="G343" s="22">
        <v>2</v>
      </c>
      <c r="H343" s="26">
        <f t="shared" si="33"/>
        <v>31.9</v>
      </c>
      <c r="I343" s="5"/>
    </row>
    <row r="344" spans="1:9">
      <c r="A344" s="28">
        <v>81551</v>
      </c>
      <c r="B344" s="39" t="s">
        <v>855</v>
      </c>
      <c r="C344" s="40" t="s">
        <v>1</v>
      </c>
      <c r="D344" s="41">
        <v>20.52</v>
      </c>
      <c r="E344" s="41">
        <v>11.33</v>
      </c>
      <c r="F344" s="42">
        <f t="shared" si="35"/>
        <v>31.85</v>
      </c>
      <c r="G344" s="22">
        <v>2</v>
      </c>
      <c r="H344" s="26">
        <f t="shared" si="33"/>
        <v>63.7</v>
      </c>
      <c r="I344" s="5"/>
    </row>
    <row r="345" spans="1:9">
      <c r="A345" s="86" t="s">
        <v>708</v>
      </c>
      <c r="B345" s="87"/>
      <c r="C345" s="87"/>
      <c r="D345" s="87"/>
      <c r="E345" s="87"/>
      <c r="F345" s="87"/>
      <c r="G345" s="87"/>
      <c r="H345" s="88"/>
      <c r="I345" s="5"/>
    </row>
    <row r="346" spans="1:9">
      <c r="A346" s="28">
        <v>81581</v>
      </c>
      <c r="B346" s="39" t="s">
        <v>856</v>
      </c>
      <c r="C346" s="40" t="s">
        <v>1</v>
      </c>
      <c r="D346" s="41">
        <v>0.41</v>
      </c>
      <c r="E346" s="41">
        <v>2.76</v>
      </c>
      <c r="F346" s="42">
        <f t="shared" si="35"/>
        <v>3.17</v>
      </c>
      <c r="G346" s="25" t="s">
        <v>233</v>
      </c>
      <c r="H346" s="26">
        <f t="shared" si="33"/>
        <v>19.02</v>
      </c>
      <c r="I346" s="5"/>
    </row>
    <row r="347" spans="1:9">
      <c r="A347" s="86" t="s">
        <v>707</v>
      </c>
      <c r="B347" s="87"/>
      <c r="C347" s="87"/>
      <c r="D347" s="87"/>
      <c r="E347" s="87"/>
      <c r="F347" s="87"/>
      <c r="G347" s="87"/>
      <c r="H347" s="88"/>
      <c r="I347" s="5"/>
    </row>
    <row r="348" spans="1:9">
      <c r="A348" s="86" t="s">
        <v>699</v>
      </c>
      <c r="B348" s="87"/>
      <c r="C348" s="87"/>
      <c r="D348" s="87"/>
      <c r="E348" s="87"/>
      <c r="F348" s="87"/>
      <c r="G348" s="87"/>
      <c r="H348" s="88"/>
      <c r="I348" s="5"/>
    </row>
    <row r="349" spans="1:9">
      <c r="A349" s="28">
        <v>81602</v>
      </c>
      <c r="B349" s="39" t="s">
        <v>857</v>
      </c>
      <c r="C349" s="40" t="s">
        <v>1</v>
      </c>
      <c r="D349" s="41">
        <v>1.58</v>
      </c>
      <c r="E349" s="41">
        <v>4.28</v>
      </c>
      <c r="F349" s="42">
        <f t="shared" ref="F349" si="36">E349+D349</f>
        <v>5.86</v>
      </c>
      <c r="G349" s="25" t="s">
        <v>232</v>
      </c>
      <c r="H349" s="26">
        <f t="shared" si="33"/>
        <v>29.3</v>
      </c>
      <c r="I349" s="5"/>
    </row>
    <row r="350" spans="1:9">
      <c r="A350" s="86" t="s">
        <v>701</v>
      </c>
      <c r="B350" s="87"/>
      <c r="C350" s="87"/>
      <c r="D350" s="87"/>
      <c r="E350" s="87"/>
      <c r="F350" s="87"/>
      <c r="G350" s="87"/>
      <c r="H350" s="88"/>
      <c r="I350" s="5"/>
    </row>
    <row r="351" spans="1:9">
      <c r="A351" s="28">
        <v>81641</v>
      </c>
      <c r="B351" s="39" t="s">
        <v>858</v>
      </c>
      <c r="C351" s="40" t="s">
        <v>1</v>
      </c>
      <c r="D351" s="41">
        <v>2.2599999999999998</v>
      </c>
      <c r="E351" s="41">
        <v>2.14</v>
      </c>
      <c r="F351" s="42">
        <f t="shared" ref="F351:F356" si="37">E351+D351</f>
        <v>4.4000000000000004</v>
      </c>
      <c r="G351" s="43" t="s">
        <v>684</v>
      </c>
      <c r="H351" s="26">
        <f t="shared" si="33"/>
        <v>13.200000000000001</v>
      </c>
      <c r="I351" s="5"/>
    </row>
    <row r="352" spans="1:9">
      <c r="A352" s="28">
        <v>81642</v>
      </c>
      <c r="B352" s="39" t="s">
        <v>859</v>
      </c>
      <c r="C352" s="40" t="s">
        <v>1</v>
      </c>
      <c r="D352" s="41">
        <v>4.26</v>
      </c>
      <c r="E352" s="41">
        <v>2.76</v>
      </c>
      <c r="F352" s="42">
        <f t="shared" si="37"/>
        <v>7.02</v>
      </c>
      <c r="G352" s="43" t="s">
        <v>684</v>
      </c>
      <c r="H352" s="26">
        <f t="shared" si="33"/>
        <v>21.06</v>
      </c>
      <c r="I352" s="5"/>
    </row>
    <row r="353" spans="1:9">
      <c r="A353" s="28">
        <v>81643</v>
      </c>
      <c r="B353" s="39" t="s">
        <v>860</v>
      </c>
      <c r="C353" s="40" t="s">
        <v>1</v>
      </c>
      <c r="D353" s="41">
        <v>5.83</v>
      </c>
      <c r="E353" s="41">
        <v>3.68</v>
      </c>
      <c r="F353" s="42">
        <f t="shared" si="37"/>
        <v>9.51</v>
      </c>
      <c r="G353" s="43" t="s">
        <v>684</v>
      </c>
      <c r="H353" s="26">
        <f t="shared" si="33"/>
        <v>28.53</v>
      </c>
      <c r="I353" s="5"/>
    </row>
    <row r="354" spans="1:9">
      <c r="A354" s="86" t="s">
        <v>709</v>
      </c>
      <c r="B354" s="87"/>
      <c r="C354" s="87"/>
      <c r="D354" s="87"/>
      <c r="E354" s="87"/>
      <c r="F354" s="87"/>
      <c r="G354" s="87"/>
      <c r="H354" s="88"/>
      <c r="I354" s="5"/>
    </row>
    <row r="355" spans="1:9">
      <c r="A355" s="28">
        <v>81663</v>
      </c>
      <c r="B355" s="39" t="s">
        <v>861</v>
      </c>
      <c r="C355" s="40" t="s">
        <v>1</v>
      </c>
      <c r="D355" s="41">
        <v>14.18</v>
      </c>
      <c r="E355" s="41">
        <v>6.73</v>
      </c>
      <c r="F355" s="42">
        <f t="shared" si="37"/>
        <v>20.91</v>
      </c>
      <c r="G355" s="43" t="s">
        <v>228</v>
      </c>
      <c r="H355" s="26">
        <f t="shared" si="33"/>
        <v>20.91</v>
      </c>
      <c r="I355" s="5"/>
    </row>
    <row r="356" spans="1:9">
      <c r="A356" s="28">
        <v>81696</v>
      </c>
      <c r="B356" s="39" t="s">
        <v>862</v>
      </c>
      <c r="C356" s="40" t="s">
        <v>7</v>
      </c>
      <c r="D356" s="41">
        <v>6.75</v>
      </c>
      <c r="E356" s="41">
        <v>52.06</v>
      </c>
      <c r="F356" s="42">
        <f t="shared" si="37"/>
        <v>58.81</v>
      </c>
      <c r="G356" s="43" t="s">
        <v>234</v>
      </c>
      <c r="H356" s="26">
        <f t="shared" si="33"/>
        <v>117.62</v>
      </c>
      <c r="I356" s="5"/>
    </row>
    <row r="357" spans="1:9">
      <c r="A357" s="86" t="s">
        <v>706</v>
      </c>
      <c r="B357" s="87"/>
      <c r="C357" s="87"/>
      <c r="D357" s="87"/>
      <c r="E357" s="87"/>
      <c r="F357" s="87"/>
      <c r="G357" s="87"/>
      <c r="H357" s="88"/>
      <c r="I357" s="5"/>
    </row>
    <row r="358" spans="1:9">
      <c r="A358" s="28">
        <v>81701</v>
      </c>
      <c r="B358" s="39" t="s">
        <v>863</v>
      </c>
      <c r="C358" s="40" t="s">
        <v>1</v>
      </c>
      <c r="D358" s="41">
        <v>3.02</v>
      </c>
      <c r="E358" s="41">
        <v>7.66</v>
      </c>
      <c r="F358" s="42">
        <f t="shared" ref="F358:F367" si="38">E358+D358</f>
        <v>10.68</v>
      </c>
      <c r="G358" s="43" t="s">
        <v>684</v>
      </c>
      <c r="H358" s="26">
        <f t="shared" si="33"/>
        <v>32.04</v>
      </c>
      <c r="I358" s="5"/>
    </row>
    <row r="359" spans="1:9">
      <c r="A359" s="28">
        <v>81702</v>
      </c>
      <c r="B359" s="39" t="s">
        <v>864</v>
      </c>
      <c r="C359" s="40" t="s">
        <v>1</v>
      </c>
      <c r="D359" s="41">
        <v>23.1</v>
      </c>
      <c r="E359" s="41">
        <v>10.1</v>
      </c>
      <c r="F359" s="42">
        <f t="shared" si="38"/>
        <v>33.200000000000003</v>
      </c>
      <c r="G359" s="43" t="s">
        <v>234</v>
      </c>
      <c r="H359" s="26">
        <f t="shared" si="33"/>
        <v>66.400000000000006</v>
      </c>
      <c r="I359" s="5"/>
    </row>
    <row r="360" spans="1:9">
      <c r="A360" s="28">
        <v>81730</v>
      </c>
      <c r="B360" s="39" t="s">
        <v>865</v>
      </c>
      <c r="C360" s="40" t="s">
        <v>1</v>
      </c>
      <c r="D360" s="41">
        <v>2.84</v>
      </c>
      <c r="E360" s="41">
        <v>8.58</v>
      </c>
      <c r="F360" s="42">
        <f t="shared" si="38"/>
        <v>11.42</v>
      </c>
      <c r="G360" s="43" t="s">
        <v>684</v>
      </c>
      <c r="H360" s="26">
        <f t="shared" si="33"/>
        <v>34.26</v>
      </c>
      <c r="I360" s="5"/>
    </row>
    <row r="361" spans="1:9">
      <c r="A361" s="28">
        <v>81731</v>
      </c>
      <c r="B361" s="39" t="s">
        <v>866</v>
      </c>
      <c r="C361" s="40" t="s">
        <v>1</v>
      </c>
      <c r="D361" s="41">
        <v>6.28</v>
      </c>
      <c r="E361" s="41">
        <v>8.58</v>
      </c>
      <c r="F361" s="42">
        <f t="shared" si="38"/>
        <v>14.86</v>
      </c>
      <c r="G361" s="43" t="s">
        <v>234</v>
      </c>
      <c r="H361" s="26">
        <f t="shared" si="33"/>
        <v>29.72</v>
      </c>
      <c r="I361" s="5"/>
    </row>
    <row r="362" spans="1:9">
      <c r="A362" s="28">
        <v>81732</v>
      </c>
      <c r="B362" s="39" t="s">
        <v>867</v>
      </c>
      <c r="C362" s="40" t="s">
        <v>1</v>
      </c>
      <c r="D362" s="41">
        <v>12.41</v>
      </c>
      <c r="E362" s="41">
        <v>11.03</v>
      </c>
      <c r="F362" s="42">
        <f t="shared" si="38"/>
        <v>23.439999999999998</v>
      </c>
      <c r="G362" s="43" t="s">
        <v>234</v>
      </c>
      <c r="H362" s="26">
        <f t="shared" si="33"/>
        <v>46.879999999999995</v>
      </c>
      <c r="I362" s="5"/>
    </row>
    <row r="363" spans="1:9">
      <c r="A363" s="28">
        <v>81733</v>
      </c>
      <c r="B363" s="39" t="s">
        <v>868</v>
      </c>
      <c r="C363" s="40" t="s">
        <v>1</v>
      </c>
      <c r="D363" s="41">
        <v>13.75</v>
      </c>
      <c r="E363" s="41">
        <v>13.78</v>
      </c>
      <c r="F363" s="42">
        <f t="shared" si="38"/>
        <v>27.53</v>
      </c>
      <c r="G363" s="43" t="s">
        <v>234</v>
      </c>
      <c r="H363" s="26">
        <f t="shared" si="33"/>
        <v>55.06</v>
      </c>
      <c r="I363" s="5"/>
    </row>
    <row r="364" spans="1:9">
      <c r="A364" s="28">
        <v>81734</v>
      </c>
      <c r="B364" s="39" t="s">
        <v>869</v>
      </c>
      <c r="C364" s="40" t="s">
        <v>1</v>
      </c>
      <c r="D364" s="41">
        <v>2.93</v>
      </c>
      <c r="E364" s="41">
        <v>8.58</v>
      </c>
      <c r="F364" s="42">
        <f t="shared" si="38"/>
        <v>11.51</v>
      </c>
      <c r="G364" s="43" t="s">
        <v>234</v>
      </c>
      <c r="H364" s="26">
        <f t="shared" si="33"/>
        <v>23.02</v>
      </c>
      <c r="I364" s="5"/>
    </row>
    <row r="365" spans="1:9">
      <c r="A365" s="28">
        <v>81735</v>
      </c>
      <c r="B365" s="39" t="s">
        <v>870</v>
      </c>
      <c r="C365" s="40" t="s">
        <v>1</v>
      </c>
      <c r="D365" s="41">
        <v>6.26</v>
      </c>
      <c r="E365" s="41">
        <v>8.58</v>
      </c>
      <c r="F365" s="42">
        <f t="shared" si="38"/>
        <v>14.84</v>
      </c>
      <c r="G365" s="43" t="s">
        <v>684</v>
      </c>
      <c r="H365" s="26">
        <f t="shared" si="33"/>
        <v>44.519999999999996</v>
      </c>
      <c r="I365" s="5"/>
    </row>
    <row r="366" spans="1:9">
      <c r="A366" s="28">
        <v>81736</v>
      </c>
      <c r="B366" s="39" t="s">
        <v>871</v>
      </c>
      <c r="C366" s="40" t="s">
        <v>1</v>
      </c>
      <c r="D366" s="41">
        <v>22.86</v>
      </c>
      <c r="E366" s="41">
        <v>11.03</v>
      </c>
      <c r="F366" s="42">
        <f t="shared" si="38"/>
        <v>33.89</v>
      </c>
      <c r="G366" s="43" t="s">
        <v>234</v>
      </c>
      <c r="H366" s="26">
        <f t="shared" si="33"/>
        <v>67.78</v>
      </c>
      <c r="I366" s="5"/>
    </row>
    <row r="367" spans="1:9">
      <c r="A367" s="28">
        <v>81737</v>
      </c>
      <c r="B367" s="39" t="s">
        <v>872</v>
      </c>
      <c r="C367" s="40" t="s">
        <v>1</v>
      </c>
      <c r="D367" s="41">
        <v>29.44</v>
      </c>
      <c r="E367" s="41">
        <v>13.78</v>
      </c>
      <c r="F367" s="42">
        <f t="shared" si="38"/>
        <v>43.22</v>
      </c>
      <c r="G367" s="43" t="s">
        <v>234</v>
      </c>
      <c r="H367" s="26">
        <f t="shared" si="33"/>
        <v>86.44</v>
      </c>
      <c r="I367" s="5"/>
    </row>
    <row r="368" spans="1:9">
      <c r="A368" s="86" t="s">
        <v>710</v>
      </c>
      <c r="B368" s="87"/>
      <c r="C368" s="87"/>
      <c r="D368" s="87"/>
      <c r="E368" s="87"/>
      <c r="F368" s="87"/>
      <c r="G368" s="87"/>
      <c r="H368" s="88"/>
      <c r="I368" s="5"/>
    </row>
    <row r="369" spans="1:9">
      <c r="A369" s="28">
        <v>81890</v>
      </c>
      <c r="B369" s="39" t="s">
        <v>873</v>
      </c>
      <c r="C369" s="40" t="s">
        <v>1</v>
      </c>
      <c r="D369" s="41">
        <v>64.63</v>
      </c>
      <c r="E369" s="41">
        <v>12.25</v>
      </c>
      <c r="F369" s="42">
        <f t="shared" ref="F369" si="39">E369+D369</f>
        <v>76.88</v>
      </c>
      <c r="G369" s="43" t="s">
        <v>228</v>
      </c>
      <c r="H369" s="26">
        <f t="shared" si="33"/>
        <v>76.88</v>
      </c>
      <c r="I369" s="5"/>
    </row>
    <row r="370" spans="1:9">
      <c r="A370" s="86" t="s">
        <v>702</v>
      </c>
      <c r="B370" s="87"/>
      <c r="C370" s="87"/>
      <c r="D370" s="87"/>
      <c r="E370" s="87"/>
      <c r="F370" s="87"/>
      <c r="G370" s="87"/>
      <c r="H370" s="88"/>
      <c r="I370" s="5"/>
    </row>
    <row r="371" spans="1:9">
      <c r="A371" s="28">
        <v>81921</v>
      </c>
      <c r="B371" s="39" t="s">
        <v>874</v>
      </c>
      <c r="C371" s="40" t="s">
        <v>1</v>
      </c>
      <c r="D371" s="41">
        <v>1.54</v>
      </c>
      <c r="E371" s="41">
        <v>8.58</v>
      </c>
      <c r="F371" s="42">
        <f t="shared" ref="F371:F389" si="40">E371+D371</f>
        <v>10.120000000000001</v>
      </c>
      <c r="G371" s="43" t="s">
        <v>234</v>
      </c>
      <c r="H371" s="26">
        <f t="shared" si="33"/>
        <v>20.240000000000002</v>
      </c>
      <c r="I371" s="5"/>
    </row>
    <row r="372" spans="1:9">
      <c r="A372" s="28">
        <v>81922</v>
      </c>
      <c r="B372" s="39" t="s">
        <v>875</v>
      </c>
      <c r="C372" s="40" t="s">
        <v>1</v>
      </c>
      <c r="D372" s="41">
        <v>2.2400000000000002</v>
      </c>
      <c r="E372" s="41">
        <v>8.58</v>
      </c>
      <c r="F372" s="42">
        <f t="shared" si="40"/>
        <v>10.82</v>
      </c>
      <c r="G372" s="43" t="s">
        <v>228</v>
      </c>
      <c r="H372" s="26">
        <f t="shared" si="33"/>
        <v>10.82</v>
      </c>
      <c r="I372" s="5"/>
    </row>
    <row r="373" spans="1:9">
      <c r="A373" s="28">
        <v>81923</v>
      </c>
      <c r="B373" s="39" t="s">
        <v>876</v>
      </c>
      <c r="C373" s="40" t="s">
        <v>1</v>
      </c>
      <c r="D373" s="41">
        <v>4.8499999999999996</v>
      </c>
      <c r="E373" s="41">
        <v>11.03</v>
      </c>
      <c r="F373" s="42">
        <f t="shared" si="40"/>
        <v>15.879999999999999</v>
      </c>
      <c r="G373" s="43" t="s">
        <v>234</v>
      </c>
      <c r="H373" s="26">
        <f t="shared" si="33"/>
        <v>31.759999999999998</v>
      </c>
      <c r="I373" s="5"/>
    </row>
    <row r="374" spans="1:9">
      <c r="A374" s="28">
        <v>81924</v>
      </c>
      <c r="B374" s="39" t="s">
        <v>877</v>
      </c>
      <c r="C374" s="40" t="s">
        <v>1</v>
      </c>
      <c r="D374" s="41">
        <v>5.8</v>
      </c>
      <c r="E374" s="41">
        <v>13.78</v>
      </c>
      <c r="F374" s="42">
        <f t="shared" si="40"/>
        <v>19.579999999999998</v>
      </c>
      <c r="G374" s="43" t="s">
        <v>234</v>
      </c>
      <c r="H374" s="26">
        <f t="shared" si="33"/>
        <v>39.159999999999997</v>
      </c>
      <c r="I374" s="5"/>
    </row>
    <row r="375" spans="1:9">
      <c r="A375" s="28">
        <v>81927</v>
      </c>
      <c r="B375" s="39" t="s">
        <v>878</v>
      </c>
      <c r="C375" s="40" t="s">
        <v>1</v>
      </c>
      <c r="D375" s="41">
        <v>3.11</v>
      </c>
      <c r="E375" s="41">
        <v>8.58</v>
      </c>
      <c r="F375" s="42">
        <f t="shared" si="40"/>
        <v>11.69</v>
      </c>
      <c r="G375" s="43" t="s">
        <v>234</v>
      </c>
      <c r="H375" s="26">
        <f t="shared" si="33"/>
        <v>23.38</v>
      </c>
      <c r="I375" s="5"/>
    </row>
    <row r="376" spans="1:9">
      <c r="A376" s="28">
        <v>81928</v>
      </c>
      <c r="B376" s="39" t="s">
        <v>879</v>
      </c>
      <c r="C376" s="40" t="s">
        <v>1</v>
      </c>
      <c r="D376" s="41">
        <v>3.89</v>
      </c>
      <c r="E376" s="41">
        <v>8.58</v>
      </c>
      <c r="F376" s="42">
        <f t="shared" si="40"/>
        <v>12.47</v>
      </c>
      <c r="G376" s="43" t="s">
        <v>234</v>
      </c>
      <c r="H376" s="26">
        <f t="shared" si="33"/>
        <v>24.94</v>
      </c>
      <c r="I376" s="5"/>
    </row>
    <row r="377" spans="1:9">
      <c r="A377" s="28">
        <v>81935</v>
      </c>
      <c r="B377" s="39" t="s">
        <v>880</v>
      </c>
      <c r="C377" s="40" t="s">
        <v>1</v>
      </c>
      <c r="D377" s="41">
        <v>1.05</v>
      </c>
      <c r="E377" s="41">
        <v>8.58</v>
      </c>
      <c r="F377" s="42">
        <f t="shared" si="40"/>
        <v>9.6300000000000008</v>
      </c>
      <c r="G377" s="43" t="s">
        <v>234</v>
      </c>
      <c r="H377" s="26">
        <f t="shared" si="33"/>
        <v>19.260000000000002</v>
      </c>
      <c r="I377" s="5"/>
    </row>
    <row r="378" spans="1:9">
      <c r="A378" s="28">
        <v>81936</v>
      </c>
      <c r="B378" s="39" t="s">
        <v>881</v>
      </c>
      <c r="C378" s="40" t="s">
        <v>1</v>
      </c>
      <c r="D378" s="41">
        <v>1.73</v>
      </c>
      <c r="E378" s="41">
        <v>8.58</v>
      </c>
      <c r="F378" s="42">
        <f t="shared" si="40"/>
        <v>10.31</v>
      </c>
      <c r="G378" s="43" t="s">
        <v>234</v>
      </c>
      <c r="H378" s="26">
        <f t="shared" ref="H378:H403" si="41">G378*F378</f>
        <v>20.62</v>
      </c>
      <c r="I378" s="5"/>
    </row>
    <row r="379" spans="1:9">
      <c r="A379" s="28">
        <v>81937</v>
      </c>
      <c r="B379" s="39" t="s">
        <v>882</v>
      </c>
      <c r="C379" s="40" t="s">
        <v>1</v>
      </c>
      <c r="D379" s="41">
        <v>4</v>
      </c>
      <c r="E379" s="41">
        <v>11.03</v>
      </c>
      <c r="F379" s="42">
        <f t="shared" si="40"/>
        <v>15.03</v>
      </c>
      <c r="G379" s="43" t="s">
        <v>234</v>
      </c>
      <c r="H379" s="26">
        <f t="shared" si="41"/>
        <v>30.06</v>
      </c>
      <c r="I379" s="5"/>
    </row>
    <row r="380" spans="1:9">
      <c r="A380" s="28">
        <v>81938</v>
      </c>
      <c r="B380" s="39" t="s">
        <v>883</v>
      </c>
      <c r="C380" s="40" t="s">
        <v>1</v>
      </c>
      <c r="D380" s="41">
        <v>5.45</v>
      </c>
      <c r="E380" s="41">
        <v>13.78</v>
      </c>
      <c r="F380" s="42">
        <f t="shared" si="40"/>
        <v>19.23</v>
      </c>
      <c r="G380" s="43" t="s">
        <v>234</v>
      </c>
      <c r="H380" s="26">
        <f t="shared" si="41"/>
        <v>38.46</v>
      </c>
      <c r="I380" s="5"/>
    </row>
    <row r="381" spans="1:9">
      <c r="A381" s="86" t="s">
        <v>711</v>
      </c>
      <c r="B381" s="87"/>
      <c r="C381" s="87"/>
      <c r="D381" s="87"/>
      <c r="E381" s="87"/>
      <c r="F381" s="87"/>
      <c r="G381" s="87"/>
      <c r="H381" s="88"/>
      <c r="I381" s="5"/>
    </row>
    <row r="382" spans="1:9">
      <c r="A382" s="28">
        <v>81961</v>
      </c>
      <c r="B382" s="39" t="s">
        <v>884</v>
      </c>
      <c r="C382" s="40" t="s">
        <v>1</v>
      </c>
      <c r="D382" s="41">
        <v>3.13</v>
      </c>
      <c r="E382" s="41">
        <v>8.8800000000000008</v>
      </c>
      <c r="F382" s="42">
        <f t="shared" si="40"/>
        <v>12.010000000000002</v>
      </c>
      <c r="G382" s="43" t="s">
        <v>234</v>
      </c>
      <c r="H382" s="26">
        <f t="shared" si="41"/>
        <v>24.020000000000003</v>
      </c>
      <c r="I382" s="5"/>
    </row>
    <row r="383" spans="1:9">
      <c r="A383" s="28">
        <v>81970</v>
      </c>
      <c r="B383" s="39" t="s">
        <v>885</v>
      </c>
      <c r="C383" s="40" t="s">
        <v>1</v>
      </c>
      <c r="D383" s="41">
        <v>5.39</v>
      </c>
      <c r="E383" s="41">
        <v>8.8800000000000008</v>
      </c>
      <c r="F383" s="42">
        <f t="shared" si="40"/>
        <v>14.27</v>
      </c>
      <c r="G383" s="43" t="s">
        <v>234</v>
      </c>
      <c r="H383" s="26">
        <f t="shared" si="41"/>
        <v>28.54</v>
      </c>
      <c r="I383" s="5"/>
    </row>
    <row r="384" spans="1:9">
      <c r="A384" s="28">
        <v>81971</v>
      </c>
      <c r="B384" s="39" t="s">
        <v>886</v>
      </c>
      <c r="C384" s="40" t="s">
        <v>1</v>
      </c>
      <c r="D384" s="41">
        <v>9.1</v>
      </c>
      <c r="E384" s="41">
        <v>11.33</v>
      </c>
      <c r="F384" s="42">
        <f t="shared" si="40"/>
        <v>20.43</v>
      </c>
      <c r="G384" s="43" t="s">
        <v>234</v>
      </c>
      <c r="H384" s="26">
        <f t="shared" si="41"/>
        <v>40.86</v>
      </c>
      <c r="I384" s="5"/>
    </row>
    <row r="385" spans="1:9">
      <c r="A385" s="28">
        <v>81972</v>
      </c>
      <c r="B385" s="39" t="s">
        <v>887</v>
      </c>
      <c r="C385" s="40" t="s">
        <v>1</v>
      </c>
      <c r="D385" s="41">
        <v>11.92</v>
      </c>
      <c r="E385" s="41">
        <v>11.33</v>
      </c>
      <c r="F385" s="42">
        <f t="shared" si="40"/>
        <v>23.25</v>
      </c>
      <c r="G385" s="43" t="s">
        <v>234</v>
      </c>
      <c r="H385" s="26">
        <f t="shared" si="41"/>
        <v>46.5</v>
      </c>
      <c r="I385" s="5"/>
    </row>
    <row r="386" spans="1:9">
      <c r="A386" s="28">
        <v>81973</v>
      </c>
      <c r="B386" s="39" t="s">
        <v>888</v>
      </c>
      <c r="C386" s="40" t="s">
        <v>1</v>
      </c>
      <c r="D386" s="41">
        <v>11.48</v>
      </c>
      <c r="E386" s="41">
        <v>14.08</v>
      </c>
      <c r="F386" s="42">
        <f t="shared" si="40"/>
        <v>25.560000000000002</v>
      </c>
      <c r="G386" s="43" t="s">
        <v>234</v>
      </c>
      <c r="H386" s="26">
        <f t="shared" si="41"/>
        <v>51.120000000000005</v>
      </c>
      <c r="I386" s="5"/>
    </row>
    <row r="387" spans="1:9">
      <c r="A387" s="28">
        <v>81974</v>
      </c>
      <c r="B387" s="39" t="s">
        <v>889</v>
      </c>
      <c r="C387" s="40" t="s">
        <v>1</v>
      </c>
      <c r="D387" s="41">
        <v>15.47</v>
      </c>
      <c r="E387" s="41">
        <v>14.08</v>
      </c>
      <c r="F387" s="42">
        <f t="shared" si="40"/>
        <v>29.55</v>
      </c>
      <c r="G387" s="43" t="s">
        <v>234</v>
      </c>
      <c r="H387" s="26">
        <f t="shared" si="41"/>
        <v>59.1</v>
      </c>
      <c r="I387" s="5"/>
    </row>
    <row r="388" spans="1:9">
      <c r="A388" s="28">
        <v>81975</v>
      </c>
      <c r="B388" s="39" t="s">
        <v>890</v>
      </c>
      <c r="C388" s="40" t="s">
        <v>1</v>
      </c>
      <c r="D388" s="41">
        <v>15.04</v>
      </c>
      <c r="E388" s="41">
        <v>14.08</v>
      </c>
      <c r="F388" s="42">
        <f t="shared" si="40"/>
        <v>29.119999999999997</v>
      </c>
      <c r="G388" s="43" t="s">
        <v>234</v>
      </c>
      <c r="H388" s="26">
        <f t="shared" si="41"/>
        <v>58.239999999999995</v>
      </c>
      <c r="I388" s="5"/>
    </row>
    <row r="389" spans="1:9">
      <c r="A389" s="28">
        <v>81981</v>
      </c>
      <c r="B389" s="39" t="s">
        <v>891</v>
      </c>
      <c r="C389" s="40" t="s">
        <v>1</v>
      </c>
      <c r="D389" s="41">
        <v>13.24</v>
      </c>
      <c r="E389" s="41">
        <v>11.33</v>
      </c>
      <c r="F389" s="42">
        <f t="shared" si="40"/>
        <v>24.57</v>
      </c>
      <c r="G389" s="43" t="s">
        <v>228</v>
      </c>
      <c r="H389" s="26">
        <f t="shared" si="41"/>
        <v>24.57</v>
      </c>
      <c r="I389" s="5"/>
    </row>
    <row r="390" spans="1:9">
      <c r="A390" s="86" t="s">
        <v>712</v>
      </c>
      <c r="B390" s="87"/>
      <c r="C390" s="87"/>
      <c r="D390" s="87"/>
      <c r="E390" s="87"/>
      <c r="F390" s="87"/>
      <c r="G390" s="87"/>
      <c r="H390" s="88"/>
      <c r="I390" s="5"/>
    </row>
    <row r="391" spans="1:9">
      <c r="A391" s="28">
        <v>82001</v>
      </c>
      <c r="B391" s="39" t="s">
        <v>892</v>
      </c>
      <c r="C391" s="40" t="s">
        <v>1</v>
      </c>
      <c r="D391" s="41">
        <v>0.93</v>
      </c>
      <c r="E391" s="41">
        <v>4.28</v>
      </c>
      <c r="F391" s="42">
        <f t="shared" ref="F391:F394" si="42">E391+D391</f>
        <v>5.21</v>
      </c>
      <c r="G391" s="43" t="s">
        <v>234</v>
      </c>
      <c r="H391" s="26">
        <f t="shared" si="41"/>
        <v>10.42</v>
      </c>
      <c r="I391" s="5"/>
    </row>
    <row r="392" spans="1:9">
      <c r="A392" s="28">
        <v>82002</v>
      </c>
      <c r="B392" s="39" t="s">
        <v>893</v>
      </c>
      <c r="C392" s="40" t="s">
        <v>1</v>
      </c>
      <c r="D392" s="41">
        <v>1.95</v>
      </c>
      <c r="E392" s="41">
        <v>4.28</v>
      </c>
      <c r="F392" s="42">
        <f t="shared" si="42"/>
        <v>6.23</v>
      </c>
      <c r="G392" s="43" t="s">
        <v>234</v>
      </c>
      <c r="H392" s="26">
        <f t="shared" si="41"/>
        <v>12.46</v>
      </c>
      <c r="I392" s="5"/>
    </row>
    <row r="393" spans="1:9">
      <c r="A393" s="28">
        <v>82003</v>
      </c>
      <c r="B393" s="39" t="s">
        <v>894</v>
      </c>
      <c r="C393" s="40" t="s">
        <v>1</v>
      </c>
      <c r="D393" s="41">
        <v>4.08</v>
      </c>
      <c r="E393" s="41">
        <v>5.51</v>
      </c>
      <c r="F393" s="42">
        <f t="shared" si="42"/>
        <v>9.59</v>
      </c>
      <c r="G393" s="43" t="s">
        <v>234</v>
      </c>
      <c r="H393" s="26">
        <f t="shared" si="41"/>
        <v>19.18</v>
      </c>
      <c r="I393" s="5"/>
    </row>
    <row r="394" spans="1:9">
      <c r="A394" s="28">
        <v>82004</v>
      </c>
      <c r="B394" s="39" t="s">
        <v>895</v>
      </c>
      <c r="C394" s="40" t="s">
        <v>1</v>
      </c>
      <c r="D394" s="41">
        <v>4.4000000000000004</v>
      </c>
      <c r="E394" s="41">
        <v>7.04</v>
      </c>
      <c r="F394" s="42">
        <f t="shared" si="42"/>
        <v>11.440000000000001</v>
      </c>
      <c r="G394" s="43" t="s">
        <v>234</v>
      </c>
      <c r="H394" s="26">
        <f t="shared" si="41"/>
        <v>22.880000000000003</v>
      </c>
      <c r="I394" s="5"/>
    </row>
    <row r="395" spans="1:9">
      <c r="A395" s="86" t="s">
        <v>703</v>
      </c>
      <c r="B395" s="87"/>
      <c r="C395" s="87"/>
      <c r="D395" s="87"/>
      <c r="E395" s="87"/>
      <c r="F395" s="87"/>
      <c r="G395" s="87"/>
      <c r="H395" s="88"/>
      <c r="I395" s="5"/>
    </row>
    <row r="396" spans="1:9">
      <c r="A396" s="28">
        <v>82201</v>
      </c>
      <c r="B396" s="39" t="s">
        <v>896</v>
      </c>
      <c r="C396" s="40" t="s">
        <v>1</v>
      </c>
      <c r="D396" s="41">
        <v>2.19</v>
      </c>
      <c r="E396" s="41">
        <v>8.8800000000000008</v>
      </c>
      <c r="F396" s="42">
        <f t="shared" ref="F396:F459" si="43">E396+D396</f>
        <v>11.07</v>
      </c>
      <c r="G396" s="43" t="s">
        <v>234</v>
      </c>
      <c r="H396" s="26">
        <f t="shared" si="41"/>
        <v>22.14</v>
      </c>
      <c r="I396" s="5"/>
    </row>
    <row r="397" spans="1:9">
      <c r="A397" s="28">
        <v>82220</v>
      </c>
      <c r="B397" s="39" t="s">
        <v>897</v>
      </c>
      <c r="C397" s="40" t="s">
        <v>1</v>
      </c>
      <c r="D397" s="41">
        <v>28.07</v>
      </c>
      <c r="E397" s="41">
        <v>14.08</v>
      </c>
      <c r="F397" s="42">
        <f t="shared" si="43"/>
        <v>42.15</v>
      </c>
      <c r="G397" s="43" t="s">
        <v>228</v>
      </c>
      <c r="H397" s="26">
        <f t="shared" si="41"/>
        <v>42.15</v>
      </c>
      <c r="I397" s="5"/>
    </row>
    <row r="398" spans="1:9">
      <c r="A398" s="28">
        <v>82230</v>
      </c>
      <c r="B398" s="39" t="s">
        <v>898</v>
      </c>
      <c r="C398" s="40" t="s">
        <v>1</v>
      </c>
      <c r="D398" s="41">
        <v>6.6</v>
      </c>
      <c r="E398" s="41">
        <v>8.8800000000000008</v>
      </c>
      <c r="F398" s="42">
        <f t="shared" si="43"/>
        <v>15.48</v>
      </c>
      <c r="G398" s="43" t="s">
        <v>228</v>
      </c>
      <c r="H398" s="26">
        <f t="shared" si="41"/>
        <v>15.48</v>
      </c>
      <c r="I398" s="5"/>
    </row>
    <row r="399" spans="1:9">
      <c r="A399" s="28">
        <v>82231</v>
      </c>
      <c r="B399" s="39" t="s">
        <v>899</v>
      </c>
      <c r="C399" s="40" t="s">
        <v>1</v>
      </c>
      <c r="D399" s="41">
        <v>10.33</v>
      </c>
      <c r="E399" s="41">
        <v>11.33</v>
      </c>
      <c r="F399" s="42">
        <f t="shared" si="43"/>
        <v>21.66</v>
      </c>
      <c r="G399" s="43" t="s">
        <v>234</v>
      </c>
      <c r="H399" s="26">
        <f t="shared" si="41"/>
        <v>43.32</v>
      </c>
      <c r="I399" s="5"/>
    </row>
    <row r="400" spans="1:9">
      <c r="A400" s="28">
        <v>82232</v>
      </c>
      <c r="B400" s="39" t="s">
        <v>900</v>
      </c>
      <c r="C400" s="40" t="s">
        <v>1</v>
      </c>
      <c r="D400" s="41">
        <v>12.43</v>
      </c>
      <c r="E400" s="41">
        <v>11.33</v>
      </c>
      <c r="F400" s="42">
        <f t="shared" si="43"/>
        <v>23.759999999999998</v>
      </c>
      <c r="G400" s="43" t="s">
        <v>234</v>
      </c>
      <c r="H400" s="26">
        <f t="shared" si="41"/>
        <v>47.519999999999996</v>
      </c>
      <c r="I400" s="5"/>
    </row>
    <row r="401" spans="1:9">
      <c r="A401" s="28">
        <v>82233</v>
      </c>
      <c r="B401" s="39" t="s">
        <v>901</v>
      </c>
      <c r="C401" s="40" t="s">
        <v>1</v>
      </c>
      <c r="D401" s="41">
        <v>12.85</v>
      </c>
      <c r="E401" s="41">
        <v>14.08</v>
      </c>
      <c r="F401" s="42">
        <f t="shared" si="43"/>
        <v>26.93</v>
      </c>
      <c r="G401" s="43" t="s">
        <v>228</v>
      </c>
      <c r="H401" s="26">
        <f t="shared" si="41"/>
        <v>26.93</v>
      </c>
      <c r="I401" s="5"/>
    </row>
    <row r="402" spans="1:9">
      <c r="A402" s="28">
        <v>82234</v>
      </c>
      <c r="B402" s="39" t="s">
        <v>902</v>
      </c>
      <c r="C402" s="40" t="s">
        <v>1</v>
      </c>
      <c r="D402" s="41">
        <v>11.93</v>
      </c>
      <c r="E402" s="41">
        <v>14.08</v>
      </c>
      <c r="F402" s="42">
        <f t="shared" si="43"/>
        <v>26.009999999999998</v>
      </c>
      <c r="G402" s="43" t="s">
        <v>234</v>
      </c>
      <c r="H402" s="26">
        <f t="shared" si="41"/>
        <v>52.019999999999996</v>
      </c>
      <c r="I402" s="5"/>
    </row>
    <row r="403" spans="1:9">
      <c r="A403" s="28">
        <v>82235</v>
      </c>
      <c r="B403" s="39" t="s">
        <v>903</v>
      </c>
      <c r="C403" s="40" t="s">
        <v>1</v>
      </c>
      <c r="D403" s="41">
        <v>14.65</v>
      </c>
      <c r="E403" s="41">
        <v>14.08</v>
      </c>
      <c r="F403" s="42">
        <f t="shared" si="43"/>
        <v>28.73</v>
      </c>
      <c r="G403" s="43" t="s">
        <v>228</v>
      </c>
      <c r="H403" s="26">
        <f t="shared" si="41"/>
        <v>28.73</v>
      </c>
      <c r="I403" s="5"/>
    </row>
    <row r="404" spans="1:9">
      <c r="A404" s="81" t="s">
        <v>205</v>
      </c>
      <c r="B404" s="82"/>
      <c r="C404" s="82"/>
      <c r="D404" s="82"/>
      <c r="E404" s="82"/>
      <c r="F404" s="82"/>
      <c r="G404" s="82"/>
      <c r="H404" s="83"/>
      <c r="I404" s="5"/>
    </row>
    <row r="405" spans="1:9">
      <c r="A405" s="28" t="s">
        <v>615</v>
      </c>
      <c r="B405" s="21" t="s">
        <v>0</v>
      </c>
      <c r="C405" s="22" t="s">
        <v>1</v>
      </c>
      <c r="D405" s="23">
        <v>0.05</v>
      </c>
      <c r="E405" s="23">
        <v>0.49</v>
      </c>
      <c r="F405" s="42">
        <f t="shared" si="43"/>
        <v>0.54</v>
      </c>
      <c r="G405" s="44">
        <f>100</f>
        <v>100</v>
      </c>
      <c r="H405" s="26">
        <f t="shared" si="16"/>
        <v>54</v>
      </c>
      <c r="I405" s="5"/>
    </row>
    <row r="406" spans="1:9">
      <c r="A406" s="28" t="s">
        <v>616</v>
      </c>
      <c r="B406" s="21" t="s">
        <v>2</v>
      </c>
      <c r="C406" s="22" t="s">
        <v>1</v>
      </c>
      <c r="D406" s="23">
        <v>7.0000000000000007E-2</v>
      </c>
      <c r="E406" s="23">
        <v>0.49</v>
      </c>
      <c r="F406" s="42">
        <f t="shared" si="43"/>
        <v>0.56000000000000005</v>
      </c>
      <c r="G406" s="44">
        <f>100</f>
        <v>100</v>
      </c>
      <c r="H406" s="26">
        <f t="shared" si="16"/>
        <v>56.000000000000007</v>
      </c>
      <c r="I406" s="5"/>
    </row>
    <row r="407" spans="1:9">
      <c r="A407" s="28" t="s">
        <v>617</v>
      </c>
      <c r="B407" s="21" t="s">
        <v>3</v>
      </c>
      <c r="C407" s="22" t="s">
        <v>1</v>
      </c>
      <c r="D407" s="23">
        <v>0.06</v>
      </c>
      <c r="E407" s="23">
        <v>0.61</v>
      </c>
      <c r="F407" s="42">
        <f t="shared" si="43"/>
        <v>0.66999999999999993</v>
      </c>
      <c r="G407" s="44">
        <f>100</f>
        <v>100</v>
      </c>
      <c r="H407" s="26">
        <f t="shared" si="16"/>
        <v>67</v>
      </c>
      <c r="I407" s="5"/>
    </row>
    <row r="408" spans="1:9">
      <c r="A408" s="28" t="s">
        <v>618</v>
      </c>
      <c r="B408" s="21" t="s">
        <v>4</v>
      </c>
      <c r="C408" s="22" t="s">
        <v>1</v>
      </c>
      <c r="D408" s="23">
        <v>0.11</v>
      </c>
      <c r="E408" s="23">
        <v>0.61</v>
      </c>
      <c r="F408" s="42">
        <f t="shared" si="43"/>
        <v>0.72</v>
      </c>
      <c r="G408" s="44">
        <f>100</f>
        <v>100</v>
      </c>
      <c r="H408" s="26">
        <f t="shared" si="16"/>
        <v>72</v>
      </c>
      <c r="I408" s="5"/>
    </row>
    <row r="409" spans="1:9">
      <c r="A409" s="28" t="s">
        <v>619</v>
      </c>
      <c r="B409" s="21" t="s">
        <v>6</v>
      </c>
      <c r="C409" s="22" t="s">
        <v>7</v>
      </c>
      <c r="D409" s="23">
        <v>2.99</v>
      </c>
      <c r="E409" s="23">
        <v>4.17</v>
      </c>
      <c r="F409" s="42">
        <f t="shared" si="43"/>
        <v>7.16</v>
      </c>
      <c r="G409" s="44">
        <f>100</f>
        <v>100</v>
      </c>
      <c r="H409" s="26">
        <f t="shared" si="16"/>
        <v>716</v>
      </c>
      <c r="I409" s="5"/>
    </row>
    <row r="410" spans="1:9">
      <c r="A410" s="28" t="s">
        <v>620</v>
      </c>
      <c r="B410" s="21" t="s">
        <v>8</v>
      </c>
      <c r="C410" s="22" t="s">
        <v>7</v>
      </c>
      <c r="D410" s="23">
        <v>1.85</v>
      </c>
      <c r="E410" s="23">
        <v>1.99</v>
      </c>
      <c r="F410" s="42">
        <f t="shared" si="43"/>
        <v>3.84</v>
      </c>
      <c r="G410" s="44">
        <v>20</v>
      </c>
      <c r="H410" s="26">
        <f t="shared" si="16"/>
        <v>76.8</v>
      </c>
      <c r="I410" s="5"/>
    </row>
    <row r="411" spans="1:9" ht="24">
      <c r="A411" s="28" t="s">
        <v>621</v>
      </c>
      <c r="B411" s="21" t="s">
        <v>9</v>
      </c>
      <c r="C411" s="22" t="s">
        <v>1</v>
      </c>
      <c r="D411" s="23">
        <v>4.47</v>
      </c>
      <c r="E411" s="23">
        <v>3.06</v>
      </c>
      <c r="F411" s="42">
        <f t="shared" si="43"/>
        <v>7.5299999999999994</v>
      </c>
      <c r="G411" s="44">
        <v>15</v>
      </c>
      <c r="H411" s="26">
        <f t="shared" si="16"/>
        <v>112.94999999999999</v>
      </c>
      <c r="I411" s="5"/>
    </row>
    <row r="412" spans="1:9">
      <c r="A412" s="28" t="s">
        <v>622</v>
      </c>
      <c r="B412" s="21" t="s">
        <v>10</v>
      </c>
      <c r="C412" s="22" t="s">
        <v>1</v>
      </c>
      <c r="D412" s="23">
        <v>6.94</v>
      </c>
      <c r="E412" s="23">
        <v>9.18</v>
      </c>
      <c r="F412" s="42">
        <f t="shared" si="43"/>
        <v>16.12</v>
      </c>
      <c r="G412" s="44">
        <v>288</v>
      </c>
      <c r="H412" s="26">
        <f t="shared" si="16"/>
        <v>4642.5600000000004</v>
      </c>
      <c r="I412" s="5"/>
    </row>
    <row r="413" spans="1:9">
      <c r="A413" s="28" t="s">
        <v>623</v>
      </c>
      <c r="B413" s="21" t="s">
        <v>11</v>
      </c>
      <c r="C413" s="22" t="s">
        <v>1</v>
      </c>
      <c r="D413" s="23">
        <v>10.79</v>
      </c>
      <c r="E413" s="23">
        <v>9.18</v>
      </c>
      <c r="F413" s="42">
        <f t="shared" si="43"/>
        <v>19.97</v>
      </c>
      <c r="G413" s="44">
        <v>7</v>
      </c>
      <c r="H413" s="26">
        <f t="shared" si="16"/>
        <v>139.79</v>
      </c>
      <c r="I413" s="5"/>
    </row>
    <row r="414" spans="1:9">
      <c r="A414" s="28" t="s">
        <v>624</v>
      </c>
      <c r="B414" s="21" t="s">
        <v>12</v>
      </c>
      <c r="C414" s="22" t="s">
        <v>1</v>
      </c>
      <c r="D414" s="23">
        <v>42.67</v>
      </c>
      <c r="E414" s="23">
        <v>27.56</v>
      </c>
      <c r="F414" s="42">
        <f t="shared" si="43"/>
        <v>70.23</v>
      </c>
      <c r="G414" s="44">
        <v>8</v>
      </c>
      <c r="H414" s="26">
        <f t="shared" si="16"/>
        <v>561.84</v>
      </c>
      <c r="I414" s="5"/>
    </row>
    <row r="415" spans="1:9">
      <c r="A415" s="28" t="s">
        <v>625</v>
      </c>
      <c r="B415" s="21" t="s">
        <v>13</v>
      </c>
      <c r="C415" s="22" t="s">
        <v>1</v>
      </c>
      <c r="D415" s="23">
        <v>97</v>
      </c>
      <c r="E415" s="23">
        <v>27.56</v>
      </c>
      <c r="F415" s="42">
        <f t="shared" si="43"/>
        <v>124.56</v>
      </c>
      <c r="G415" s="44">
        <v>13</v>
      </c>
      <c r="H415" s="26">
        <f t="shared" si="16"/>
        <v>1619.28</v>
      </c>
      <c r="I415" s="5"/>
    </row>
    <row r="416" spans="1:9">
      <c r="A416" s="28" t="s">
        <v>626</v>
      </c>
      <c r="B416" s="21" t="s">
        <v>14</v>
      </c>
      <c r="C416" s="22" t="s">
        <v>1</v>
      </c>
      <c r="D416" s="23">
        <v>207</v>
      </c>
      <c r="E416" s="23">
        <v>27.56</v>
      </c>
      <c r="F416" s="42">
        <f t="shared" si="43"/>
        <v>234.56</v>
      </c>
      <c r="G416" s="44">
        <v>2</v>
      </c>
      <c r="H416" s="26">
        <f t="shared" si="16"/>
        <v>469.12</v>
      </c>
      <c r="I416" s="5"/>
    </row>
    <row r="417" spans="1:9">
      <c r="A417" s="28" t="s">
        <v>627</v>
      </c>
      <c r="B417" s="21" t="s">
        <v>15</v>
      </c>
      <c r="C417" s="22" t="s">
        <v>1</v>
      </c>
      <c r="D417" s="23">
        <v>274.18</v>
      </c>
      <c r="E417" s="23">
        <v>27.56</v>
      </c>
      <c r="F417" s="42">
        <f t="shared" si="43"/>
        <v>301.74</v>
      </c>
      <c r="G417" s="44">
        <v>2</v>
      </c>
      <c r="H417" s="26">
        <f t="shared" si="16"/>
        <v>603.48</v>
      </c>
      <c r="I417" s="5"/>
    </row>
    <row r="418" spans="1:9">
      <c r="A418" s="28" t="s">
        <v>628</v>
      </c>
      <c r="B418" s="21" t="s">
        <v>16</v>
      </c>
      <c r="C418" s="22" t="s">
        <v>1</v>
      </c>
      <c r="D418" s="23">
        <v>5.47</v>
      </c>
      <c r="E418" s="23">
        <v>6.43</v>
      </c>
      <c r="F418" s="42">
        <f t="shared" si="43"/>
        <v>11.899999999999999</v>
      </c>
      <c r="G418" s="44">
        <v>40</v>
      </c>
      <c r="H418" s="26">
        <f t="shared" si="16"/>
        <v>475.99999999999994</v>
      </c>
      <c r="I418" s="5"/>
    </row>
    <row r="419" spans="1:9">
      <c r="A419" s="28" t="s">
        <v>629</v>
      </c>
      <c r="B419" s="21" t="s">
        <v>17</v>
      </c>
      <c r="C419" s="22" t="s">
        <v>1</v>
      </c>
      <c r="D419" s="23">
        <v>7.07</v>
      </c>
      <c r="E419" s="23">
        <v>11.33</v>
      </c>
      <c r="F419" s="42">
        <f t="shared" si="43"/>
        <v>18.399999999999999</v>
      </c>
      <c r="G419" s="44">
        <v>20</v>
      </c>
      <c r="H419" s="26">
        <f t="shared" si="16"/>
        <v>368</v>
      </c>
      <c r="I419" s="5"/>
    </row>
    <row r="420" spans="1:9">
      <c r="A420" s="28" t="s">
        <v>630</v>
      </c>
      <c r="B420" s="21" t="s">
        <v>18</v>
      </c>
      <c r="C420" s="22" t="s">
        <v>1</v>
      </c>
      <c r="D420" s="23">
        <v>10.68</v>
      </c>
      <c r="E420" s="23">
        <v>16.23</v>
      </c>
      <c r="F420" s="42">
        <f t="shared" si="43"/>
        <v>26.91</v>
      </c>
      <c r="G420" s="44">
        <v>10</v>
      </c>
      <c r="H420" s="26">
        <f t="shared" si="16"/>
        <v>269.10000000000002</v>
      </c>
      <c r="I420" s="5"/>
    </row>
    <row r="421" spans="1:9">
      <c r="A421" s="28" t="s">
        <v>631</v>
      </c>
      <c r="B421" s="21" t="s">
        <v>19</v>
      </c>
      <c r="C421" s="22" t="s">
        <v>1</v>
      </c>
      <c r="D421" s="23">
        <v>0.11</v>
      </c>
      <c r="E421" s="23">
        <v>0.31</v>
      </c>
      <c r="F421" s="42">
        <f t="shared" si="43"/>
        <v>0.42</v>
      </c>
      <c r="G421" s="44">
        <v>100</v>
      </c>
      <c r="H421" s="26">
        <f t="shared" si="16"/>
        <v>42</v>
      </c>
      <c r="I421" s="5"/>
    </row>
    <row r="422" spans="1:9">
      <c r="A422" s="28" t="s">
        <v>632</v>
      </c>
      <c r="B422" s="21" t="s">
        <v>20</v>
      </c>
      <c r="C422" s="22" t="s">
        <v>1</v>
      </c>
      <c r="D422" s="23">
        <v>0.16</v>
      </c>
      <c r="E422" s="23">
        <v>0.55000000000000004</v>
      </c>
      <c r="F422" s="42">
        <f t="shared" si="43"/>
        <v>0.71000000000000008</v>
      </c>
      <c r="G422" s="44">
        <v>100</v>
      </c>
      <c r="H422" s="26">
        <f t="shared" ref="H422:H475" si="44">G422*F422</f>
        <v>71.000000000000014</v>
      </c>
      <c r="I422" s="5"/>
    </row>
    <row r="423" spans="1:9">
      <c r="A423" s="28" t="s">
        <v>633</v>
      </c>
      <c r="B423" s="21" t="s">
        <v>21</v>
      </c>
      <c r="C423" s="22" t="s">
        <v>1</v>
      </c>
      <c r="D423" s="23">
        <v>0.22</v>
      </c>
      <c r="E423" s="23">
        <v>0.86</v>
      </c>
      <c r="F423" s="42">
        <f t="shared" si="43"/>
        <v>1.08</v>
      </c>
      <c r="G423" s="44">
        <v>100</v>
      </c>
      <c r="H423" s="26">
        <f t="shared" si="44"/>
        <v>108</v>
      </c>
      <c r="I423" s="5"/>
    </row>
    <row r="424" spans="1:9">
      <c r="A424" s="28" t="s">
        <v>634</v>
      </c>
      <c r="B424" s="21" t="s">
        <v>22</v>
      </c>
      <c r="C424" s="22" t="s">
        <v>1</v>
      </c>
      <c r="D424" s="23">
        <v>0.32</v>
      </c>
      <c r="E424" s="23">
        <v>1.43</v>
      </c>
      <c r="F424" s="42">
        <f t="shared" si="43"/>
        <v>1.75</v>
      </c>
      <c r="G424" s="44">
        <v>100</v>
      </c>
      <c r="H424" s="26">
        <f t="shared" si="44"/>
        <v>175</v>
      </c>
      <c r="I424" s="5"/>
    </row>
    <row r="425" spans="1:9">
      <c r="A425" s="28" t="s">
        <v>635</v>
      </c>
      <c r="B425" s="21" t="s">
        <v>23</v>
      </c>
      <c r="C425" s="22" t="s">
        <v>1</v>
      </c>
      <c r="D425" s="23">
        <v>1.32</v>
      </c>
      <c r="E425" s="23">
        <v>2.02</v>
      </c>
      <c r="F425" s="42">
        <f t="shared" si="43"/>
        <v>3.34</v>
      </c>
      <c r="G425" s="44">
        <v>20</v>
      </c>
      <c r="H425" s="26">
        <f t="shared" si="44"/>
        <v>66.8</v>
      </c>
      <c r="I425" s="5"/>
    </row>
    <row r="426" spans="1:9">
      <c r="A426" s="28" t="s">
        <v>636</v>
      </c>
      <c r="B426" s="21" t="s">
        <v>24</v>
      </c>
      <c r="C426" s="22" t="s">
        <v>1</v>
      </c>
      <c r="D426" s="23">
        <v>1.31</v>
      </c>
      <c r="E426" s="23">
        <v>2.02</v>
      </c>
      <c r="F426" s="42">
        <f t="shared" si="43"/>
        <v>3.33</v>
      </c>
      <c r="G426" s="44">
        <v>30</v>
      </c>
      <c r="H426" s="26">
        <f t="shared" si="44"/>
        <v>99.9</v>
      </c>
      <c r="I426" s="5"/>
    </row>
    <row r="427" spans="1:9">
      <c r="A427" s="28" t="s">
        <v>637</v>
      </c>
      <c r="B427" s="21" t="s">
        <v>25</v>
      </c>
      <c r="C427" s="22" t="s">
        <v>1</v>
      </c>
      <c r="D427" s="23">
        <v>1.6</v>
      </c>
      <c r="E427" s="23">
        <v>9.18</v>
      </c>
      <c r="F427" s="42">
        <f t="shared" si="43"/>
        <v>10.78</v>
      </c>
      <c r="G427" s="44">
        <v>20</v>
      </c>
      <c r="H427" s="26">
        <f t="shared" si="44"/>
        <v>215.6</v>
      </c>
      <c r="I427" s="5"/>
    </row>
    <row r="428" spans="1:9">
      <c r="A428" s="28" t="s">
        <v>638</v>
      </c>
      <c r="B428" s="21" t="s">
        <v>26</v>
      </c>
      <c r="C428" s="22" t="s">
        <v>1</v>
      </c>
      <c r="D428" s="23">
        <v>7.29</v>
      </c>
      <c r="E428" s="23">
        <v>8.8800000000000008</v>
      </c>
      <c r="F428" s="42">
        <f t="shared" si="43"/>
        <v>16.170000000000002</v>
      </c>
      <c r="G428" s="44">
        <v>41</v>
      </c>
      <c r="H428" s="26">
        <f t="shared" si="44"/>
        <v>662.97</v>
      </c>
      <c r="I428" s="5"/>
    </row>
    <row r="429" spans="1:9">
      <c r="A429" s="28" t="s">
        <v>639</v>
      </c>
      <c r="B429" s="21" t="s">
        <v>27</v>
      </c>
      <c r="C429" s="22" t="s">
        <v>28</v>
      </c>
      <c r="D429" s="23">
        <v>10.59</v>
      </c>
      <c r="E429" s="23">
        <v>9.8000000000000007</v>
      </c>
      <c r="F429" s="42">
        <f t="shared" si="43"/>
        <v>20.39</v>
      </c>
      <c r="G429" s="44">
        <v>20</v>
      </c>
      <c r="H429" s="26">
        <f t="shared" si="44"/>
        <v>407.8</v>
      </c>
      <c r="I429" s="5"/>
    </row>
    <row r="430" spans="1:9" ht="24">
      <c r="A430" s="62" t="s">
        <v>293</v>
      </c>
      <c r="B430" s="33" t="s">
        <v>206</v>
      </c>
      <c r="C430" s="34" t="s">
        <v>29</v>
      </c>
      <c r="D430" s="45">
        <v>20</v>
      </c>
      <c r="E430" s="45">
        <v>0</v>
      </c>
      <c r="F430" s="42">
        <f t="shared" si="43"/>
        <v>20</v>
      </c>
      <c r="G430" s="25">
        <v>100</v>
      </c>
      <c r="H430" s="26">
        <f t="shared" si="44"/>
        <v>2000</v>
      </c>
      <c r="I430" s="5"/>
    </row>
    <row r="431" spans="1:9">
      <c r="A431" s="62" t="s">
        <v>293</v>
      </c>
      <c r="B431" s="33" t="s">
        <v>207</v>
      </c>
      <c r="C431" s="34" t="s">
        <v>29</v>
      </c>
      <c r="D431" s="45">
        <v>9.5</v>
      </c>
      <c r="E431" s="45">
        <v>0</v>
      </c>
      <c r="F431" s="42">
        <f t="shared" si="43"/>
        <v>9.5</v>
      </c>
      <c r="G431" s="25">
        <v>100</v>
      </c>
      <c r="H431" s="26">
        <f t="shared" si="44"/>
        <v>950</v>
      </c>
      <c r="I431" s="5"/>
    </row>
    <row r="432" spans="1:9">
      <c r="A432" s="62" t="s">
        <v>293</v>
      </c>
      <c r="B432" s="33" t="s">
        <v>208</v>
      </c>
      <c r="C432" s="34" t="s">
        <v>29</v>
      </c>
      <c r="D432" s="45">
        <v>11</v>
      </c>
      <c r="E432" s="45">
        <v>0</v>
      </c>
      <c r="F432" s="42">
        <f t="shared" si="43"/>
        <v>11</v>
      </c>
      <c r="G432" s="25">
        <v>100</v>
      </c>
      <c r="H432" s="26">
        <f t="shared" si="44"/>
        <v>1100</v>
      </c>
      <c r="I432" s="5"/>
    </row>
    <row r="433" spans="1:9">
      <c r="A433" s="28" t="s">
        <v>640</v>
      </c>
      <c r="B433" s="21" t="s">
        <v>209</v>
      </c>
      <c r="C433" s="22" t="s">
        <v>1</v>
      </c>
      <c r="D433" s="23">
        <v>13.77</v>
      </c>
      <c r="E433" s="23">
        <v>21.44</v>
      </c>
      <c r="F433" s="42">
        <f t="shared" si="43"/>
        <v>35.21</v>
      </c>
      <c r="G433" s="43" t="s">
        <v>237</v>
      </c>
      <c r="H433" s="26">
        <f t="shared" si="44"/>
        <v>352.1</v>
      </c>
      <c r="I433" s="5"/>
    </row>
    <row r="434" spans="1:9">
      <c r="A434" s="28" t="s">
        <v>641</v>
      </c>
      <c r="B434" s="21" t="s">
        <v>210</v>
      </c>
      <c r="C434" s="22" t="s">
        <v>1</v>
      </c>
      <c r="D434" s="23">
        <v>18.989999999999998</v>
      </c>
      <c r="E434" s="23">
        <v>38.28</v>
      </c>
      <c r="F434" s="42">
        <f t="shared" si="43"/>
        <v>57.269999999999996</v>
      </c>
      <c r="G434" s="43" t="s">
        <v>237</v>
      </c>
      <c r="H434" s="26">
        <f t="shared" si="44"/>
        <v>572.69999999999993</v>
      </c>
      <c r="I434" s="5"/>
    </row>
    <row r="435" spans="1:9">
      <c r="A435" s="28" t="s">
        <v>642</v>
      </c>
      <c r="B435" s="21" t="s">
        <v>211</v>
      </c>
      <c r="C435" s="22" t="s">
        <v>1</v>
      </c>
      <c r="D435" s="23">
        <v>1.85</v>
      </c>
      <c r="E435" s="23">
        <v>4.59</v>
      </c>
      <c r="F435" s="42">
        <f t="shared" si="43"/>
        <v>6.4399999999999995</v>
      </c>
      <c r="G435" s="43" t="s">
        <v>237</v>
      </c>
      <c r="H435" s="26">
        <f t="shared" si="44"/>
        <v>64.399999999999991</v>
      </c>
      <c r="I435" s="5"/>
    </row>
    <row r="436" spans="1:9">
      <c r="A436" s="28" t="s">
        <v>643</v>
      </c>
      <c r="B436" s="21" t="s">
        <v>212</v>
      </c>
      <c r="C436" s="22" t="s">
        <v>1</v>
      </c>
      <c r="D436" s="23">
        <v>0.96</v>
      </c>
      <c r="E436" s="23">
        <v>4.59</v>
      </c>
      <c r="F436" s="42">
        <f t="shared" si="43"/>
        <v>5.55</v>
      </c>
      <c r="G436" s="44">
        <v>20</v>
      </c>
      <c r="H436" s="26">
        <f t="shared" si="44"/>
        <v>111</v>
      </c>
      <c r="I436" s="5"/>
    </row>
    <row r="437" spans="1:9" ht="24">
      <c r="A437" s="28" t="s">
        <v>644</v>
      </c>
      <c r="B437" s="21" t="s">
        <v>213</v>
      </c>
      <c r="C437" s="22" t="s">
        <v>7</v>
      </c>
      <c r="D437" s="23">
        <v>2.2599999999999998</v>
      </c>
      <c r="E437" s="23">
        <v>2.14</v>
      </c>
      <c r="F437" s="42">
        <f t="shared" si="43"/>
        <v>4.4000000000000004</v>
      </c>
      <c r="G437" s="43" t="s">
        <v>227</v>
      </c>
      <c r="H437" s="26">
        <f t="shared" si="44"/>
        <v>440.00000000000006</v>
      </c>
      <c r="I437" s="5"/>
    </row>
    <row r="438" spans="1:9" ht="24">
      <c r="A438" s="28" t="s">
        <v>645</v>
      </c>
      <c r="B438" s="21" t="s">
        <v>214</v>
      </c>
      <c r="C438" s="22" t="s">
        <v>7</v>
      </c>
      <c r="D438" s="23">
        <v>6.14</v>
      </c>
      <c r="E438" s="23">
        <v>2.14</v>
      </c>
      <c r="F438" s="42">
        <f t="shared" si="43"/>
        <v>8.2799999999999994</v>
      </c>
      <c r="G438" s="43" t="s">
        <v>226</v>
      </c>
      <c r="H438" s="26">
        <f t="shared" si="44"/>
        <v>165.6</v>
      </c>
      <c r="I438" s="5"/>
    </row>
    <row r="439" spans="1:9" ht="24">
      <c r="A439" s="28" t="s">
        <v>646</v>
      </c>
      <c r="B439" s="21" t="s">
        <v>215</v>
      </c>
      <c r="C439" s="22" t="s">
        <v>7</v>
      </c>
      <c r="D439" s="23">
        <v>11.53</v>
      </c>
      <c r="E439" s="23">
        <v>2.14</v>
      </c>
      <c r="F439" s="42">
        <f t="shared" si="43"/>
        <v>13.67</v>
      </c>
      <c r="G439" s="43" t="s">
        <v>226</v>
      </c>
      <c r="H439" s="26">
        <f t="shared" si="44"/>
        <v>273.39999999999998</v>
      </c>
      <c r="I439" s="5"/>
    </row>
    <row r="440" spans="1:9" ht="24">
      <c r="A440" s="28" t="s">
        <v>647</v>
      </c>
      <c r="B440" s="21" t="s">
        <v>216</v>
      </c>
      <c r="C440" s="22" t="s">
        <v>7</v>
      </c>
      <c r="D440" s="23">
        <v>12.71</v>
      </c>
      <c r="E440" s="23">
        <v>3.06</v>
      </c>
      <c r="F440" s="42">
        <f t="shared" si="43"/>
        <v>15.770000000000001</v>
      </c>
      <c r="G440" s="43" t="s">
        <v>226</v>
      </c>
      <c r="H440" s="26">
        <f t="shared" si="44"/>
        <v>315.40000000000003</v>
      </c>
      <c r="I440" s="5"/>
    </row>
    <row r="441" spans="1:9" ht="24">
      <c r="A441" s="28" t="s">
        <v>648</v>
      </c>
      <c r="B441" s="21" t="s">
        <v>217</v>
      </c>
      <c r="C441" s="22" t="s">
        <v>7</v>
      </c>
      <c r="D441" s="23">
        <v>18.09</v>
      </c>
      <c r="E441" s="23">
        <v>12.25</v>
      </c>
      <c r="F441" s="42">
        <f t="shared" si="43"/>
        <v>30.34</v>
      </c>
      <c r="G441" s="43" t="s">
        <v>226</v>
      </c>
      <c r="H441" s="26">
        <f t="shared" si="44"/>
        <v>606.79999999999995</v>
      </c>
      <c r="I441" s="5"/>
    </row>
    <row r="442" spans="1:9" ht="24">
      <c r="A442" s="28" t="s">
        <v>649</v>
      </c>
      <c r="B442" s="21" t="s">
        <v>218</v>
      </c>
      <c r="C442" s="22" t="s">
        <v>7</v>
      </c>
      <c r="D442" s="23">
        <v>24.81</v>
      </c>
      <c r="E442" s="23">
        <v>12.25</v>
      </c>
      <c r="F442" s="42">
        <f t="shared" si="43"/>
        <v>37.06</v>
      </c>
      <c r="G442" s="43" t="s">
        <v>226</v>
      </c>
      <c r="H442" s="26">
        <f t="shared" si="44"/>
        <v>741.2</v>
      </c>
      <c r="I442" s="5"/>
    </row>
    <row r="443" spans="1:9" ht="24">
      <c r="A443" s="28" t="s">
        <v>650</v>
      </c>
      <c r="B443" s="21" t="s">
        <v>219</v>
      </c>
      <c r="C443" s="22" t="s">
        <v>7</v>
      </c>
      <c r="D443" s="23">
        <v>0.95</v>
      </c>
      <c r="E443" s="23">
        <v>5.21</v>
      </c>
      <c r="F443" s="42">
        <f t="shared" si="43"/>
        <v>6.16</v>
      </c>
      <c r="G443" s="43" t="s">
        <v>237</v>
      </c>
      <c r="H443" s="26">
        <f t="shared" si="44"/>
        <v>61.6</v>
      </c>
      <c r="I443" s="5"/>
    </row>
    <row r="444" spans="1:9" ht="24">
      <c r="A444" s="28" t="s">
        <v>651</v>
      </c>
      <c r="B444" s="21" t="s">
        <v>220</v>
      </c>
      <c r="C444" s="22" t="s">
        <v>7</v>
      </c>
      <c r="D444" s="23">
        <v>1.1200000000000001</v>
      </c>
      <c r="E444" s="23">
        <v>5.21</v>
      </c>
      <c r="F444" s="42">
        <f t="shared" si="43"/>
        <v>6.33</v>
      </c>
      <c r="G444" s="43" t="s">
        <v>237</v>
      </c>
      <c r="H444" s="26">
        <f t="shared" si="44"/>
        <v>63.3</v>
      </c>
      <c r="I444" s="5"/>
    </row>
    <row r="445" spans="1:9" ht="24">
      <c r="A445" s="28" t="s">
        <v>652</v>
      </c>
      <c r="B445" s="21" t="s">
        <v>221</v>
      </c>
      <c r="C445" s="22" t="s">
        <v>7</v>
      </c>
      <c r="D445" s="23">
        <v>1.54</v>
      </c>
      <c r="E445" s="23">
        <v>6.13</v>
      </c>
      <c r="F445" s="42">
        <f t="shared" si="43"/>
        <v>7.67</v>
      </c>
      <c r="G445" s="43" t="s">
        <v>237</v>
      </c>
      <c r="H445" s="26">
        <f t="shared" si="44"/>
        <v>76.7</v>
      </c>
      <c r="I445" s="5"/>
    </row>
    <row r="446" spans="1:9" ht="24">
      <c r="A446" s="28" t="s">
        <v>653</v>
      </c>
      <c r="B446" s="21" t="s">
        <v>222</v>
      </c>
      <c r="C446" s="22" t="s">
        <v>7</v>
      </c>
      <c r="D446" s="23">
        <v>1.39</v>
      </c>
      <c r="E446" s="23">
        <v>6.13</v>
      </c>
      <c r="F446" s="42">
        <f t="shared" si="43"/>
        <v>7.52</v>
      </c>
      <c r="G446" s="43" t="s">
        <v>237</v>
      </c>
      <c r="H446" s="26">
        <f t="shared" si="44"/>
        <v>75.199999999999989</v>
      </c>
      <c r="I446" s="5"/>
    </row>
    <row r="447" spans="1:9" ht="24">
      <c r="A447" s="28" t="s">
        <v>654</v>
      </c>
      <c r="B447" s="21" t="s">
        <v>223</v>
      </c>
      <c r="C447" s="22" t="s">
        <v>7</v>
      </c>
      <c r="D447" s="23">
        <v>1.72</v>
      </c>
      <c r="E447" s="23">
        <v>11.33</v>
      </c>
      <c r="F447" s="42">
        <f t="shared" si="43"/>
        <v>13.05</v>
      </c>
      <c r="G447" s="43" t="s">
        <v>237</v>
      </c>
      <c r="H447" s="26">
        <f t="shared" si="44"/>
        <v>130.5</v>
      </c>
      <c r="I447" s="5"/>
    </row>
    <row r="448" spans="1:9" ht="24">
      <c r="A448" s="28" t="s">
        <v>655</v>
      </c>
      <c r="B448" s="21" t="s">
        <v>224</v>
      </c>
      <c r="C448" s="22" t="s">
        <v>7</v>
      </c>
      <c r="D448" s="23">
        <v>2.12</v>
      </c>
      <c r="E448" s="23">
        <v>15.31</v>
      </c>
      <c r="F448" s="42">
        <f t="shared" si="43"/>
        <v>17.43</v>
      </c>
      <c r="G448" s="43" t="s">
        <v>237</v>
      </c>
      <c r="H448" s="26">
        <f t="shared" si="44"/>
        <v>174.3</v>
      </c>
      <c r="I448" s="5"/>
    </row>
    <row r="449" spans="1:9" ht="24">
      <c r="A449" s="28" t="s">
        <v>656</v>
      </c>
      <c r="B449" s="21" t="s">
        <v>225</v>
      </c>
      <c r="C449" s="22" t="s">
        <v>7</v>
      </c>
      <c r="D449" s="23">
        <v>3.81</v>
      </c>
      <c r="E449" s="23">
        <v>24.49</v>
      </c>
      <c r="F449" s="42">
        <f t="shared" si="43"/>
        <v>28.299999999999997</v>
      </c>
      <c r="G449" s="43" t="s">
        <v>237</v>
      </c>
      <c r="H449" s="26">
        <f t="shared" si="44"/>
        <v>283</v>
      </c>
      <c r="I449" s="5"/>
    </row>
    <row r="450" spans="1:9">
      <c r="A450" s="62" t="s">
        <v>293</v>
      </c>
      <c r="B450" s="33" t="s">
        <v>266</v>
      </c>
      <c r="C450" s="34" t="s">
        <v>29</v>
      </c>
      <c r="D450" s="26">
        <v>0.19</v>
      </c>
      <c r="E450" s="26">
        <v>0</v>
      </c>
      <c r="F450" s="42">
        <f t="shared" si="43"/>
        <v>0.19</v>
      </c>
      <c r="G450" s="34">
        <v>500</v>
      </c>
      <c r="H450" s="26">
        <f t="shared" si="44"/>
        <v>95</v>
      </c>
      <c r="I450" s="5"/>
    </row>
    <row r="451" spans="1:9">
      <c r="A451" s="62" t="s">
        <v>293</v>
      </c>
      <c r="B451" s="33" t="s">
        <v>267</v>
      </c>
      <c r="C451" s="34" t="s">
        <v>29</v>
      </c>
      <c r="D451" s="26">
        <v>0.38</v>
      </c>
      <c r="E451" s="26">
        <v>0</v>
      </c>
      <c r="F451" s="42">
        <f t="shared" si="43"/>
        <v>0.38</v>
      </c>
      <c r="G451" s="34">
        <v>500</v>
      </c>
      <c r="H451" s="26">
        <f t="shared" si="44"/>
        <v>190</v>
      </c>
      <c r="I451" s="5"/>
    </row>
    <row r="452" spans="1:9">
      <c r="A452" s="62" t="s">
        <v>293</v>
      </c>
      <c r="B452" s="33" t="s">
        <v>268</v>
      </c>
      <c r="C452" s="34" t="s">
        <v>29</v>
      </c>
      <c r="D452" s="26">
        <v>0.63</v>
      </c>
      <c r="E452" s="26">
        <v>0</v>
      </c>
      <c r="F452" s="42">
        <f t="shared" si="43"/>
        <v>0.63</v>
      </c>
      <c r="G452" s="34">
        <v>500</v>
      </c>
      <c r="H452" s="26">
        <f t="shared" si="44"/>
        <v>315</v>
      </c>
      <c r="I452" s="5"/>
    </row>
    <row r="453" spans="1:9">
      <c r="A453" s="62" t="s">
        <v>293</v>
      </c>
      <c r="B453" s="33" t="s">
        <v>269</v>
      </c>
      <c r="C453" s="34" t="s">
        <v>29</v>
      </c>
      <c r="D453" s="26">
        <v>0.97</v>
      </c>
      <c r="E453" s="26">
        <v>0</v>
      </c>
      <c r="F453" s="42">
        <f t="shared" si="43"/>
        <v>0.97</v>
      </c>
      <c r="G453" s="34">
        <v>500</v>
      </c>
      <c r="H453" s="26">
        <f t="shared" si="44"/>
        <v>485</v>
      </c>
      <c r="I453" s="5"/>
    </row>
    <row r="454" spans="1:9">
      <c r="A454" s="62" t="s">
        <v>293</v>
      </c>
      <c r="B454" s="33" t="s">
        <v>270</v>
      </c>
      <c r="C454" s="34" t="s">
        <v>29</v>
      </c>
      <c r="D454" s="26">
        <v>0.2</v>
      </c>
      <c r="E454" s="26">
        <v>0</v>
      </c>
      <c r="F454" s="42">
        <f t="shared" si="43"/>
        <v>0.2</v>
      </c>
      <c r="G454" s="34">
        <v>300</v>
      </c>
      <c r="H454" s="26">
        <f t="shared" si="44"/>
        <v>60</v>
      </c>
      <c r="I454" s="5"/>
    </row>
    <row r="455" spans="1:9">
      <c r="A455" s="62" t="s">
        <v>293</v>
      </c>
      <c r="B455" s="33" t="s">
        <v>271</v>
      </c>
      <c r="C455" s="34" t="s">
        <v>29</v>
      </c>
      <c r="D455" s="26">
        <v>0.34</v>
      </c>
      <c r="E455" s="26">
        <v>0</v>
      </c>
      <c r="F455" s="42">
        <f t="shared" si="43"/>
        <v>0.34</v>
      </c>
      <c r="G455" s="34">
        <v>300</v>
      </c>
      <c r="H455" s="26">
        <f t="shared" si="44"/>
        <v>102.00000000000001</v>
      </c>
      <c r="I455" s="5"/>
    </row>
    <row r="456" spans="1:9">
      <c r="A456" s="62" t="s">
        <v>293</v>
      </c>
      <c r="B456" s="33" t="s">
        <v>272</v>
      </c>
      <c r="C456" s="34" t="s">
        <v>29</v>
      </c>
      <c r="D456" s="26">
        <v>1.1100000000000001</v>
      </c>
      <c r="E456" s="26">
        <v>0</v>
      </c>
      <c r="F456" s="42">
        <f t="shared" si="43"/>
        <v>1.1100000000000001</v>
      </c>
      <c r="G456" s="34">
        <v>30</v>
      </c>
      <c r="H456" s="26">
        <f t="shared" si="44"/>
        <v>33.300000000000004</v>
      </c>
      <c r="I456" s="5"/>
    </row>
    <row r="457" spans="1:9">
      <c r="A457" s="62" t="s">
        <v>293</v>
      </c>
      <c r="B457" s="33" t="s">
        <v>273</v>
      </c>
      <c r="C457" s="34" t="s">
        <v>29</v>
      </c>
      <c r="D457" s="26">
        <v>1.53</v>
      </c>
      <c r="E457" s="26">
        <v>0</v>
      </c>
      <c r="F457" s="42">
        <f t="shared" si="43"/>
        <v>1.53</v>
      </c>
      <c r="G457" s="34">
        <v>30</v>
      </c>
      <c r="H457" s="26">
        <f t="shared" si="44"/>
        <v>45.9</v>
      </c>
      <c r="I457" s="5"/>
    </row>
    <row r="458" spans="1:9">
      <c r="A458" s="62" t="s">
        <v>293</v>
      </c>
      <c r="B458" s="33" t="s">
        <v>274</v>
      </c>
      <c r="C458" s="34" t="s">
        <v>29</v>
      </c>
      <c r="D458" s="26">
        <v>1.92</v>
      </c>
      <c r="E458" s="26">
        <v>0</v>
      </c>
      <c r="F458" s="42">
        <f t="shared" si="43"/>
        <v>1.92</v>
      </c>
      <c r="G458" s="34">
        <v>30</v>
      </c>
      <c r="H458" s="26">
        <f t="shared" si="44"/>
        <v>57.599999999999994</v>
      </c>
      <c r="I458" s="5"/>
    </row>
    <row r="459" spans="1:9">
      <c r="A459" s="62" t="s">
        <v>293</v>
      </c>
      <c r="B459" s="33" t="s">
        <v>275</v>
      </c>
      <c r="C459" s="34" t="s">
        <v>29</v>
      </c>
      <c r="D459" s="26">
        <v>4.2300000000000004</v>
      </c>
      <c r="E459" s="26">
        <v>0</v>
      </c>
      <c r="F459" s="42">
        <f t="shared" si="43"/>
        <v>4.2300000000000004</v>
      </c>
      <c r="G459" s="34">
        <v>30</v>
      </c>
      <c r="H459" s="26">
        <f t="shared" si="44"/>
        <v>126.9</v>
      </c>
      <c r="I459" s="5"/>
    </row>
    <row r="460" spans="1:9">
      <c r="A460" s="62" t="s">
        <v>293</v>
      </c>
      <c r="B460" s="33" t="s">
        <v>276</v>
      </c>
      <c r="C460" s="34" t="s">
        <v>29</v>
      </c>
      <c r="D460" s="26">
        <v>3.76</v>
      </c>
      <c r="E460" s="26">
        <v>0</v>
      </c>
      <c r="F460" s="42">
        <f t="shared" ref="F460:F475" si="45">E460+D460</f>
        <v>3.76</v>
      </c>
      <c r="G460" s="34">
        <v>116</v>
      </c>
      <c r="H460" s="26">
        <f t="shared" si="44"/>
        <v>436.15999999999997</v>
      </c>
      <c r="I460" s="5"/>
    </row>
    <row r="461" spans="1:9">
      <c r="A461" s="62" t="s">
        <v>293</v>
      </c>
      <c r="B461" s="33" t="s">
        <v>277</v>
      </c>
      <c r="C461" s="34" t="s">
        <v>29</v>
      </c>
      <c r="D461" s="26">
        <v>7.0000000000000007E-2</v>
      </c>
      <c r="E461" s="26">
        <v>0</v>
      </c>
      <c r="F461" s="42">
        <f t="shared" si="45"/>
        <v>7.0000000000000007E-2</v>
      </c>
      <c r="G461" s="34">
        <v>500</v>
      </c>
      <c r="H461" s="26">
        <f t="shared" si="44"/>
        <v>35</v>
      </c>
      <c r="I461" s="5"/>
    </row>
    <row r="462" spans="1:9">
      <c r="A462" s="62" t="s">
        <v>293</v>
      </c>
      <c r="B462" s="33" t="s">
        <v>278</v>
      </c>
      <c r="C462" s="34" t="s">
        <v>29</v>
      </c>
      <c r="D462" s="26">
        <v>0.09</v>
      </c>
      <c r="E462" s="26">
        <v>0</v>
      </c>
      <c r="F462" s="42">
        <f t="shared" si="45"/>
        <v>0.09</v>
      </c>
      <c r="G462" s="34">
        <v>500</v>
      </c>
      <c r="H462" s="26">
        <f t="shared" si="44"/>
        <v>45</v>
      </c>
      <c r="I462" s="5"/>
    </row>
    <row r="463" spans="1:9">
      <c r="A463" s="62" t="s">
        <v>293</v>
      </c>
      <c r="B463" s="33" t="s">
        <v>279</v>
      </c>
      <c r="C463" s="34" t="s">
        <v>29</v>
      </c>
      <c r="D463" s="26">
        <v>0.16</v>
      </c>
      <c r="E463" s="26">
        <v>0</v>
      </c>
      <c r="F463" s="42">
        <f t="shared" si="45"/>
        <v>0.16</v>
      </c>
      <c r="G463" s="34">
        <v>500</v>
      </c>
      <c r="H463" s="26">
        <f t="shared" si="44"/>
        <v>80</v>
      </c>
      <c r="I463" s="5"/>
    </row>
    <row r="464" spans="1:9">
      <c r="A464" s="62" t="s">
        <v>293</v>
      </c>
      <c r="B464" s="33" t="s">
        <v>280</v>
      </c>
      <c r="C464" s="34" t="s">
        <v>29</v>
      </c>
      <c r="D464" s="26">
        <v>40.85</v>
      </c>
      <c r="E464" s="26">
        <v>0</v>
      </c>
      <c r="F464" s="42">
        <f t="shared" si="45"/>
        <v>40.85</v>
      </c>
      <c r="G464" s="34">
        <v>25</v>
      </c>
      <c r="H464" s="26">
        <f t="shared" si="44"/>
        <v>1021.25</v>
      </c>
      <c r="I464" s="5"/>
    </row>
    <row r="465" spans="1:9">
      <c r="A465" s="62" t="s">
        <v>293</v>
      </c>
      <c r="B465" s="33" t="s">
        <v>281</v>
      </c>
      <c r="C465" s="34" t="s">
        <v>29</v>
      </c>
      <c r="D465" s="26">
        <v>40.85</v>
      </c>
      <c r="E465" s="26">
        <v>0</v>
      </c>
      <c r="F465" s="42">
        <f t="shared" si="45"/>
        <v>40.85</v>
      </c>
      <c r="G465" s="34">
        <v>20</v>
      </c>
      <c r="H465" s="26">
        <f t="shared" si="44"/>
        <v>817</v>
      </c>
      <c r="I465" s="5"/>
    </row>
    <row r="466" spans="1:9">
      <c r="A466" s="62" t="s">
        <v>293</v>
      </c>
      <c r="B466" s="33" t="s">
        <v>282</v>
      </c>
      <c r="C466" s="34" t="s">
        <v>29</v>
      </c>
      <c r="D466" s="26">
        <v>11.77</v>
      </c>
      <c r="E466" s="26">
        <v>0</v>
      </c>
      <c r="F466" s="42">
        <f t="shared" si="45"/>
        <v>11.77</v>
      </c>
      <c r="G466" s="34">
        <v>8</v>
      </c>
      <c r="H466" s="26">
        <f t="shared" si="44"/>
        <v>94.16</v>
      </c>
      <c r="I466" s="5"/>
    </row>
    <row r="467" spans="1:9">
      <c r="A467" s="62" t="s">
        <v>293</v>
      </c>
      <c r="B467" s="33" t="s">
        <v>283</v>
      </c>
      <c r="C467" s="34" t="s">
        <v>29</v>
      </c>
      <c r="D467" s="26">
        <v>162.72</v>
      </c>
      <c r="E467" s="26">
        <v>0</v>
      </c>
      <c r="F467" s="42">
        <f t="shared" si="45"/>
        <v>162.72</v>
      </c>
      <c r="G467" s="34">
        <v>5</v>
      </c>
      <c r="H467" s="26">
        <f t="shared" si="44"/>
        <v>813.6</v>
      </c>
      <c r="I467" s="5"/>
    </row>
    <row r="468" spans="1:9">
      <c r="A468" s="62" t="s">
        <v>293</v>
      </c>
      <c r="B468" s="33" t="s">
        <v>284</v>
      </c>
      <c r="C468" s="34" t="s">
        <v>285</v>
      </c>
      <c r="D468" s="26">
        <v>0.82</v>
      </c>
      <c r="E468" s="26">
        <v>0</v>
      </c>
      <c r="F468" s="42">
        <f t="shared" si="45"/>
        <v>0.82</v>
      </c>
      <c r="G468" s="34">
        <v>900</v>
      </c>
      <c r="H468" s="26">
        <f t="shared" si="44"/>
        <v>738</v>
      </c>
      <c r="I468" s="5"/>
    </row>
    <row r="469" spans="1:9">
      <c r="A469" s="62" t="s">
        <v>293</v>
      </c>
      <c r="B469" s="33" t="s">
        <v>286</v>
      </c>
      <c r="C469" s="34" t="s">
        <v>285</v>
      </c>
      <c r="D469" s="26">
        <v>3.69</v>
      </c>
      <c r="E469" s="26">
        <v>0</v>
      </c>
      <c r="F469" s="42">
        <f t="shared" si="45"/>
        <v>3.69</v>
      </c>
      <c r="G469" s="34">
        <v>300</v>
      </c>
      <c r="H469" s="26">
        <f t="shared" si="44"/>
        <v>1107</v>
      </c>
      <c r="I469" s="5"/>
    </row>
    <row r="470" spans="1:9">
      <c r="A470" s="62" t="s">
        <v>293</v>
      </c>
      <c r="B470" s="33" t="s">
        <v>287</v>
      </c>
      <c r="C470" s="34" t="s">
        <v>29</v>
      </c>
      <c r="D470" s="26">
        <v>267.87</v>
      </c>
      <c r="E470" s="26">
        <v>0</v>
      </c>
      <c r="F470" s="42">
        <f t="shared" si="45"/>
        <v>267.87</v>
      </c>
      <c r="G470" s="34">
        <v>1</v>
      </c>
      <c r="H470" s="26">
        <f t="shared" si="44"/>
        <v>267.87</v>
      </c>
      <c r="I470" s="5"/>
    </row>
    <row r="471" spans="1:9">
      <c r="A471" s="62" t="s">
        <v>293</v>
      </c>
      <c r="B471" s="33" t="s">
        <v>288</v>
      </c>
      <c r="C471" s="34" t="s">
        <v>29</v>
      </c>
      <c r="D471" s="26">
        <v>226.72</v>
      </c>
      <c r="E471" s="26">
        <v>0</v>
      </c>
      <c r="F471" s="42">
        <f t="shared" si="45"/>
        <v>226.72</v>
      </c>
      <c r="G471" s="34">
        <v>3</v>
      </c>
      <c r="H471" s="26">
        <f t="shared" si="44"/>
        <v>680.16</v>
      </c>
      <c r="I471" s="5"/>
    </row>
    <row r="472" spans="1:9">
      <c r="A472" s="62" t="s">
        <v>293</v>
      </c>
      <c r="B472" s="33" t="s">
        <v>289</v>
      </c>
      <c r="C472" s="34" t="s">
        <v>29</v>
      </c>
      <c r="D472" s="26">
        <v>133.74</v>
      </c>
      <c r="E472" s="26">
        <v>0</v>
      </c>
      <c r="F472" s="42">
        <f t="shared" si="45"/>
        <v>133.74</v>
      </c>
      <c r="G472" s="34">
        <v>1</v>
      </c>
      <c r="H472" s="26">
        <f t="shared" si="44"/>
        <v>133.74</v>
      </c>
      <c r="I472" s="5"/>
    </row>
    <row r="473" spans="1:9">
      <c r="A473" s="62" t="s">
        <v>293</v>
      </c>
      <c r="B473" s="33" t="s">
        <v>290</v>
      </c>
      <c r="C473" s="34" t="s">
        <v>29</v>
      </c>
      <c r="D473" s="26">
        <v>143.32</v>
      </c>
      <c r="E473" s="26">
        <v>0</v>
      </c>
      <c r="F473" s="42">
        <f t="shared" si="45"/>
        <v>143.32</v>
      </c>
      <c r="G473" s="34">
        <v>2</v>
      </c>
      <c r="H473" s="26">
        <f t="shared" si="44"/>
        <v>286.64</v>
      </c>
      <c r="I473" s="5"/>
    </row>
    <row r="474" spans="1:9">
      <c r="A474" s="62" t="s">
        <v>293</v>
      </c>
      <c r="B474" s="33" t="s">
        <v>291</v>
      </c>
      <c r="C474" s="34" t="s">
        <v>29</v>
      </c>
      <c r="D474" s="26">
        <v>267.10000000000002</v>
      </c>
      <c r="E474" s="26">
        <v>0</v>
      </c>
      <c r="F474" s="42">
        <f t="shared" si="45"/>
        <v>267.10000000000002</v>
      </c>
      <c r="G474" s="34">
        <v>2</v>
      </c>
      <c r="H474" s="26">
        <f t="shared" si="44"/>
        <v>534.20000000000005</v>
      </c>
      <c r="I474" s="5"/>
    </row>
    <row r="475" spans="1:9">
      <c r="A475" s="62" t="s">
        <v>293</v>
      </c>
      <c r="B475" s="33" t="s">
        <v>292</v>
      </c>
      <c r="C475" s="34" t="s">
        <v>29</v>
      </c>
      <c r="D475" s="26">
        <v>86</v>
      </c>
      <c r="E475" s="26">
        <v>0</v>
      </c>
      <c r="F475" s="42">
        <f t="shared" si="45"/>
        <v>86</v>
      </c>
      <c r="G475" s="34">
        <v>5</v>
      </c>
      <c r="H475" s="26">
        <f t="shared" si="44"/>
        <v>430</v>
      </c>
      <c r="I475" s="5"/>
    </row>
    <row r="476" spans="1:9">
      <c r="A476" s="92" t="s">
        <v>295</v>
      </c>
      <c r="B476" s="93"/>
      <c r="C476" s="93"/>
      <c r="D476" s="93"/>
      <c r="E476" s="93"/>
      <c r="F476" s="93"/>
      <c r="G476" s="93"/>
      <c r="H476" s="94"/>
      <c r="I476" s="5"/>
    </row>
    <row r="477" spans="1:9">
      <c r="A477" s="98" t="s">
        <v>296</v>
      </c>
      <c r="B477" s="99"/>
      <c r="C477" s="99"/>
      <c r="D477" s="99"/>
      <c r="E477" s="99"/>
      <c r="F477" s="99"/>
      <c r="G477" s="99"/>
      <c r="H477" s="100"/>
      <c r="I477" s="5"/>
    </row>
    <row r="478" spans="1:9">
      <c r="A478" s="62" t="s">
        <v>293</v>
      </c>
      <c r="B478" s="21" t="s">
        <v>462</v>
      </c>
      <c r="C478" s="22" t="s">
        <v>297</v>
      </c>
      <c r="D478" s="23">
        <v>25</v>
      </c>
      <c r="E478" s="23">
        <v>0</v>
      </c>
      <c r="F478" s="42">
        <f t="shared" ref="F478:F482" si="46">E478+D478</f>
        <v>25</v>
      </c>
      <c r="G478" s="43" t="s">
        <v>685</v>
      </c>
      <c r="H478" s="26">
        <f>G478*F478</f>
        <v>475</v>
      </c>
      <c r="I478" s="5"/>
    </row>
    <row r="479" spans="1:9">
      <c r="A479" s="62" t="s">
        <v>293</v>
      </c>
      <c r="B479" s="21" t="s">
        <v>465</v>
      </c>
      <c r="C479" s="22" t="s">
        <v>297</v>
      </c>
      <c r="D479" s="23">
        <v>25</v>
      </c>
      <c r="E479" s="23">
        <v>0</v>
      </c>
      <c r="F479" s="42">
        <f t="shared" si="46"/>
        <v>25</v>
      </c>
      <c r="G479" s="43" t="s">
        <v>235</v>
      </c>
      <c r="H479" s="26">
        <f t="shared" ref="H479:H482" si="47">G479*F479</f>
        <v>100</v>
      </c>
      <c r="I479" s="5"/>
    </row>
    <row r="480" spans="1:9">
      <c r="A480" s="62" t="s">
        <v>293</v>
      </c>
      <c r="B480" s="21" t="s">
        <v>466</v>
      </c>
      <c r="C480" s="22" t="s">
        <v>297</v>
      </c>
      <c r="D480" s="23">
        <v>30</v>
      </c>
      <c r="E480" s="23">
        <v>0</v>
      </c>
      <c r="F480" s="42">
        <f t="shared" si="46"/>
        <v>30</v>
      </c>
      <c r="G480" s="43" t="s">
        <v>463</v>
      </c>
      <c r="H480" s="26">
        <f t="shared" si="47"/>
        <v>840</v>
      </c>
      <c r="I480" s="5"/>
    </row>
    <row r="481" spans="1:9">
      <c r="A481" s="62" t="s">
        <v>293</v>
      </c>
      <c r="B481" s="21" t="s">
        <v>467</v>
      </c>
      <c r="C481" s="22" t="s">
        <v>297</v>
      </c>
      <c r="D481" s="23">
        <v>50</v>
      </c>
      <c r="E481" s="23">
        <v>0</v>
      </c>
      <c r="F481" s="42">
        <f t="shared" si="46"/>
        <v>50</v>
      </c>
      <c r="G481" s="43" t="s">
        <v>229</v>
      </c>
      <c r="H481" s="26">
        <f t="shared" si="47"/>
        <v>400</v>
      </c>
      <c r="I481" s="5"/>
    </row>
    <row r="482" spans="1:9">
      <c r="A482" s="62" t="s">
        <v>293</v>
      </c>
      <c r="B482" s="21" t="s">
        <v>468</v>
      </c>
      <c r="C482" s="22" t="s">
        <v>297</v>
      </c>
      <c r="D482" s="23">
        <v>15</v>
      </c>
      <c r="E482" s="23">
        <v>0</v>
      </c>
      <c r="F482" s="42">
        <f t="shared" si="46"/>
        <v>15</v>
      </c>
      <c r="G482" s="43" t="s">
        <v>464</v>
      </c>
      <c r="H482" s="26">
        <f t="shared" si="47"/>
        <v>795</v>
      </c>
      <c r="I482" s="5"/>
    </row>
    <row r="483" spans="1:9">
      <c r="A483" s="98" t="s">
        <v>298</v>
      </c>
      <c r="B483" s="99"/>
      <c r="C483" s="99"/>
      <c r="D483" s="99"/>
      <c r="E483" s="99"/>
      <c r="F483" s="99"/>
      <c r="G483" s="99"/>
      <c r="H483" s="100"/>
      <c r="I483" s="5"/>
    </row>
    <row r="484" spans="1:9">
      <c r="A484" s="46" t="s">
        <v>299</v>
      </c>
      <c r="B484" s="33" t="s">
        <v>905</v>
      </c>
      <c r="C484" s="47" t="s">
        <v>29</v>
      </c>
      <c r="D484" s="45">
        <v>0</v>
      </c>
      <c r="E484" s="45">
        <v>0</v>
      </c>
      <c r="F484" s="42">
        <f t="shared" ref="F484:F547" si="48">E484+D484</f>
        <v>0</v>
      </c>
      <c r="G484" s="43" t="s">
        <v>226</v>
      </c>
      <c r="H484" s="26">
        <f>G484*F484</f>
        <v>0</v>
      </c>
      <c r="I484" s="5"/>
    </row>
    <row r="485" spans="1:9" s="4" customFormat="1" ht="48">
      <c r="A485" s="48" t="s">
        <v>300</v>
      </c>
      <c r="B485" s="49" t="s">
        <v>301</v>
      </c>
      <c r="C485" s="47" t="s">
        <v>29</v>
      </c>
      <c r="D485" s="45">
        <v>39.369999999999997</v>
      </c>
      <c r="E485" s="50">
        <v>0</v>
      </c>
      <c r="F485" s="42">
        <f t="shared" si="48"/>
        <v>39.369999999999997</v>
      </c>
      <c r="G485" s="43" t="s">
        <v>237</v>
      </c>
      <c r="H485" s="26">
        <f t="shared" ref="H485:H490" si="49">G485*F485</f>
        <v>393.7</v>
      </c>
      <c r="I485" s="6"/>
    </row>
    <row r="486" spans="1:9" s="4" customFormat="1" ht="48">
      <c r="A486" s="48" t="s">
        <v>302</v>
      </c>
      <c r="B486" s="49" t="s">
        <v>303</v>
      </c>
      <c r="C486" s="47" t="s">
        <v>29</v>
      </c>
      <c r="D486" s="45">
        <v>11.95</v>
      </c>
      <c r="E486" s="50">
        <v>0</v>
      </c>
      <c r="F486" s="42">
        <f t="shared" si="48"/>
        <v>11.95</v>
      </c>
      <c r="G486" s="43" t="s">
        <v>244</v>
      </c>
      <c r="H486" s="26">
        <f t="shared" si="49"/>
        <v>179.25</v>
      </c>
      <c r="I486" s="6"/>
    </row>
    <row r="487" spans="1:9" s="4" customFormat="1" ht="48">
      <c r="A487" s="48" t="s">
        <v>304</v>
      </c>
      <c r="B487" s="49" t="s">
        <v>305</v>
      </c>
      <c r="C487" s="47" t="s">
        <v>29</v>
      </c>
      <c r="D487" s="45">
        <v>23.13</v>
      </c>
      <c r="E487" s="50">
        <v>0</v>
      </c>
      <c r="F487" s="42">
        <f t="shared" si="48"/>
        <v>23.13</v>
      </c>
      <c r="G487" s="43" t="s">
        <v>237</v>
      </c>
      <c r="H487" s="26">
        <f t="shared" si="49"/>
        <v>231.29999999999998</v>
      </c>
      <c r="I487" s="6"/>
    </row>
    <row r="488" spans="1:9" s="4" customFormat="1" ht="48">
      <c r="A488" s="48" t="s">
        <v>306</v>
      </c>
      <c r="B488" s="49" t="s">
        <v>307</v>
      </c>
      <c r="C488" s="47" t="s">
        <v>29</v>
      </c>
      <c r="D488" s="50">
        <v>28.37</v>
      </c>
      <c r="E488" s="50">
        <v>0</v>
      </c>
      <c r="F488" s="42">
        <f t="shared" si="48"/>
        <v>28.37</v>
      </c>
      <c r="G488" s="43" t="s">
        <v>682</v>
      </c>
      <c r="H488" s="26">
        <f t="shared" si="49"/>
        <v>510.66</v>
      </c>
      <c r="I488" s="6"/>
    </row>
    <row r="489" spans="1:9" s="4" customFormat="1" ht="48">
      <c r="A489" s="48" t="s">
        <v>308</v>
      </c>
      <c r="B489" s="49" t="s">
        <v>309</v>
      </c>
      <c r="C489" s="47" t="s">
        <v>29</v>
      </c>
      <c r="D489" s="45">
        <v>20</v>
      </c>
      <c r="E489" s="50">
        <v>0</v>
      </c>
      <c r="F489" s="42">
        <f t="shared" si="48"/>
        <v>20</v>
      </c>
      <c r="G489" s="43" t="s">
        <v>236</v>
      </c>
      <c r="H489" s="26">
        <f t="shared" si="49"/>
        <v>240</v>
      </c>
      <c r="I489" s="6"/>
    </row>
    <row r="490" spans="1:9" s="4" customFormat="1" ht="48">
      <c r="A490" s="48" t="s">
        <v>310</v>
      </c>
      <c r="B490" s="49" t="s">
        <v>311</v>
      </c>
      <c r="C490" s="47" t="s">
        <v>29</v>
      </c>
      <c r="D490" s="45">
        <v>37.29</v>
      </c>
      <c r="E490" s="50">
        <v>0</v>
      </c>
      <c r="F490" s="42">
        <f t="shared" si="48"/>
        <v>37.29</v>
      </c>
      <c r="G490" s="43" t="s">
        <v>237</v>
      </c>
      <c r="H490" s="26">
        <f t="shared" si="49"/>
        <v>372.9</v>
      </c>
      <c r="I490" s="6"/>
    </row>
    <row r="491" spans="1:9">
      <c r="A491" s="98" t="s">
        <v>312</v>
      </c>
      <c r="B491" s="99"/>
      <c r="C491" s="99"/>
      <c r="D491" s="99"/>
      <c r="E491" s="99"/>
      <c r="F491" s="99"/>
      <c r="G491" s="99"/>
      <c r="H491" s="100"/>
      <c r="I491" s="5"/>
    </row>
    <row r="492" spans="1:9" ht="36">
      <c r="A492" s="51" t="s">
        <v>299</v>
      </c>
      <c r="B492" s="33" t="s">
        <v>330</v>
      </c>
      <c r="C492" s="34" t="s">
        <v>297</v>
      </c>
      <c r="D492" s="45">
        <v>150</v>
      </c>
      <c r="E492" s="45">
        <v>0</v>
      </c>
      <c r="F492" s="42">
        <f t="shared" si="48"/>
        <v>150</v>
      </c>
      <c r="G492" s="43" t="s">
        <v>234</v>
      </c>
      <c r="H492" s="26">
        <f>G492*F492</f>
        <v>300</v>
      </c>
      <c r="I492" s="5"/>
    </row>
    <row r="493" spans="1:9" ht="48">
      <c r="A493" s="48" t="s">
        <v>313</v>
      </c>
      <c r="B493" s="33" t="s">
        <v>314</v>
      </c>
      <c r="C493" s="34" t="s">
        <v>297</v>
      </c>
      <c r="D493" s="45">
        <v>1722.26</v>
      </c>
      <c r="E493" s="45">
        <v>0</v>
      </c>
      <c r="F493" s="42">
        <f t="shared" si="48"/>
        <v>1722.26</v>
      </c>
      <c r="G493" s="43" t="s">
        <v>234</v>
      </c>
      <c r="H493" s="26">
        <f t="shared" ref="H493:H497" si="50">G493*F493</f>
        <v>3444.52</v>
      </c>
      <c r="I493" s="5"/>
    </row>
    <row r="494" spans="1:9" ht="24">
      <c r="A494" s="48" t="s">
        <v>315</v>
      </c>
      <c r="B494" s="33" t="s">
        <v>316</v>
      </c>
      <c r="C494" s="34" t="s">
        <v>297</v>
      </c>
      <c r="D494" s="45">
        <v>166.77</v>
      </c>
      <c r="E494" s="45">
        <v>0</v>
      </c>
      <c r="F494" s="42">
        <f t="shared" si="48"/>
        <v>166.77</v>
      </c>
      <c r="G494" s="43" t="s">
        <v>234</v>
      </c>
      <c r="H494" s="26">
        <f t="shared" si="50"/>
        <v>333.54</v>
      </c>
      <c r="I494" s="5"/>
    </row>
    <row r="495" spans="1:9" ht="36">
      <c r="A495" s="46" t="s">
        <v>317</v>
      </c>
      <c r="B495" s="33" t="s">
        <v>318</v>
      </c>
      <c r="C495" s="34" t="s">
        <v>297</v>
      </c>
      <c r="D495" s="45">
        <v>213.95</v>
      </c>
      <c r="E495" s="45">
        <v>0</v>
      </c>
      <c r="F495" s="42">
        <f t="shared" si="48"/>
        <v>213.95</v>
      </c>
      <c r="G495" s="43" t="s">
        <v>228</v>
      </c>
      <c r="H495" s="26">
        <f t="shared" si="50"/>
        <v>213.95</v>
      </c>
      <c r="I495" s="5"/>
    </row>
    <row r="496" spans="1:9" ht="48">
      <c r="A496" s="46" t="s">
        <v>299</v>
      </c>
      <c r="B496" s="33" t="s">
        <v>319</v>
      </c>
      <c r="C496" s="34" t="s">
        <v>297</v>
      </c>
      <c r="D496" s="45">
        <v>3975.78</v>
      </c>
      <c r="E496" s="45">
        <v>0</v>
      </c>
      <c r="F496" s="42">
        <f t="shared" si="48"/>
        <v>3975.78</v>
      </c>
      <c r="G496" s="43" t="s">
        <v>228</v>
      </c>
      <c r="H496" s="26">
        <f t="shared" si="50"/>
        <v>3975.78</v>
      </c>
      <c r="I496" s="5"/>
    </row>
    <row r="497" spans="1:10" ht="24">
      <c r="A497" s="46" t="s">
        <v>320</v>
      </c>
      <c r="B497" s="33" t="s">
        <v>321</v>
      </c>
      <c r="C497" s="34" t="s">
        <v>322</v>
      </c>
      <c r="D497" s="23">
        <v>2.93</v>
      </c>
      <c r="E497" s="23">
        <v>12.31</v>
      </c>
      <c r="F497" s="42">
        <f t="shared" si="48"/>
        <v>15.24</v>
      </c>
      <c r="G497" s="43" t="s">
        <v>253</v>
      </c>
      <c r="H497" s="26">
        <f t="shared" si="50"/>
        <v>762</v>
      </c>
      <c r="I497" s="5"/>
    </row>
    <row r="498" spans="1:10">
      <c r="A498" s="98" t="s">
        <v>323</v>
      </c>
      <c r="B498" s="99"/>
      <c r="C498" s="99"/>
      <c r="D498" s="99"/>
      <c r="E498" s="99"/>
      <c r="F498" s="99"/>
      <c r="G498" s="99"/>
      <c r="H498" s="100"/>
      <c r="I498" s="5"/>
    </row>
    <row r="499" spans="1:10" ht="24">
      <c r="A499" s="46" t="s">
        <v>299</v>
      </c>
      <c r="B499" s="33" t="s">
        <v>324</v>
      </c>
      <c r="C499" s="34" t="s">
        <v>297</v>
      </c>
      <c r="D499" s="45">
        <v>120</v>
      </c>
      <c r="E499" s="45">
        <v>0</v>
      </c>
      <c r="F499" s="42">
        <f t="shared" si="48"/>
        <v>120</v>
      </c>
      <c r="G499" s="43" t="s">
        <v>233</v>
      </c>
      <c r="H499" s="26">
        <f>G499*F499</f>
        <v>720</v>
      </c>
      <c r="I499" s="5"/>
    </row>
    <row r="500" spans="1:10">
      <c r="A500" s="46" t="s">
        <v>299</v>
      </c>
      <c r="B500" s="33" t="s">
        <v>325</v>
      </c>
      <c r="C500" s="34" t="s">
        <v>297</v>
      </c>
      <c r="D500" s="45">
        <v>75</v>
      </c>
      <c r="E500" s="45">
        <v>0</v>
      </c>
      <c r="F500" s="42">
        <f t="shared" si="48"/>
        <v>75</v>
      </c>
      <c r="G500" s="43" t="s">
        <v>234</v>
      </c>
      <c r="H500" s="26">
        <f t="shared" ref="H500:H503" si="51">G500*F500</f>
        <v>150</v>
      </c>
      <c r="I500" s="5"/>
    </row>
    <row r="501" spans="1:10" ht="24">
      <c r="A501" s="46" t="s">
        <v>299</v>
      </c>
      <c r="B501" s="33" t="s">
        <v>326</v>
      </c>
      <c r="C501" s="34" t="s">
        <v>297</v>
      </c>
      <c r="D501" s="45">
        <v>3000</v>
      </c>
      <c r="E501" s="45">
        <v>0</v>
      </c>
      <c r="F501" s="42">
        <f t="shared" si="48"/>
        <v>3000</v>
      </c>
      <c r="G501" s="43" t="s">
        <v>228</v>
      </c>
      <c r="H501" s="26">
        <f t="shared" si="51"/>
        <v>3000</v>
      </c>
      <c r="I501" s="5"/>
    </row>
    <row r="502" spans="1:10">
      <c r="A502" s="46" t="s">
        <v>299</v>
      </c>
      <c r="B502" s="33" t="s">
        <v>327</v>
      </c>
      <c r="C502" s="34" t="s">
        <v>7</v>
      </c>
      <c r="D502" s="45">
        <v>8</v>
      </c>
      <c r="E502" s="45">
        <v>0</v>
      </c>
      <c r="F502" s="42">
        <f t="shared" si="48"/>
        <v>8</v>
      </c>
      <c r="G502" s="43" t="s">
        <v>904</v>
      </c>
      <c r="H502" s="26">
        <f t="shared" si="51"/>
        <v>2400</v>
      </c>
      <c r="I502" s="5"/>
    </row>
    <row r="503" spans="1:10" ht="24">
      <c r="A503" s="48" t="s">
        <v>328</v>
      </c>
      <c r="B503" s="49" t="s">
        <v>329</v>
      </c>
      <c r="C503" s="34" t="s">
        <v>7</v>
      </c>
      <c r="D503" s="45">
        <v>300</v>
      </c>
      <c r="E503" s="45">
        <v>0</v>
      </c>
      <c r="F503" s="42">
        <f t="shared" si="48"/>
        <v>300</v>
      </c>
      <c r="G503" s="43" t="s">
        <v>241</v>
      </c>
      <c r="H503" s="26">
        <f t="shared" si="51"/>
        <v>45000</v>
      </c>
      <c r="I503" s="5"/>
    </row>
    <row r="504" spans="1:10">
      <c r="A504" s="95" t="s">
        <v>374</v>
      </c>
      <c r="B504" s="96"/>
      <c r="C504" s="96"/>
      <c r="D504" s="96"/>
      <c r="E504" s="96"/>
      <c r="F504" s="96"/>
      <c r="G504" s="96"/>
      <c r="H504" s="97"/>
      <c r="I504" s="5"/>
    </row>
    <row r="505" spans="1:10">
      <c r="A505" s="46" t="s">
        <v>299</v>
      </c>
      <c r="B505" s="52" t="s">
        <v>331</v>
      </c>
      <c r="C505" s="34" t="s">
        <v>297</v>
      </c>
      <c r="D505" s="26">
        <v>1</v>
      </c>
      <c r="E505" s="26">
        <v>0</v>
      </c>
      <c r="F505" s="42">
        <f t="shared" si="48"/>
        <v>1</v>
      </c>
      <c r="G505" s="53">
        <f>2960*0.1</f>
        <v>296</v>
      </c>
      <c r="H505" s="26">
        <f>G505*D505</f>
        <v>296</v>
      </c>
      <c r="I505" s="5"/>
    </row>
    <row r="506" spans="1:10">
      <c r="A506" s="46" t="s">
        <v>299</v>
      </c>
      <c r="B506" s="52" t="s">
        <v>332</v>
      </c>
      <c r="C506" s="34" t="s">
        <v>297</v>
      </c>
      <c r="D506" s="26">
        <v>1.1000000000000001</v>
      </c>
      <c r="E506" s="26">
        <v>0</v>
      </c>
      <c r="F506" s="42">
        <f t="shared" si="48"/>
        <v>1.1000000000000001</v>
      </c>
      <c r="G506" s="53">
        <f>J506/10</f>
        <v>595</v>
      </c>
      <c r="H506" s="26">
        <f t="shared" ref="H506:H547" si="52">G506*D506</f>
        <v>654.5</v>
      </c>
      <c r="I506" s="5"/>
      <c r="J506" s="3">
        <v>5950</v>
      </c>
    </row>
    <row r="507" spans="1:10">
      <c r="A507" s="46" t="s">
        <v>299</v>
      </c>
      <c r="B507" s="52" t="s">
        <v>333</v>
      </c>
      <c r="C507" s="34" t="s">
        <v>297</v>
      </c>
      <c r="D507" s="26">
        <v>1.1000000000000001</v>
      </c>
      <c r="E507" s="26">
        <v>0</v>
      </c>
      <c r="F507" s="42">
        <f t="shared" si="48"/>
        <v>1.1000000000000001</v>
      </c>
      <c r="G507" s="53">
        <f t="shared" ref="G507:G546" si="53">J507/10</f>
        <v>512</v>
      </c>
      <c r="H507" s="26">
        <f t="shared" si="52"/>
        <v>563.20000000000005</v>
      </c>
      <c r="I507" s="5"/>
      <c r="J507" s="3">
        <v>5120</v>
      </c>
    </row>
    <row r="508" spans="1:10">
      <c r="A508" s="46" t="s">
        <v>299</v>
      </c>
      <c r="B508" s="52" t="s">
        <v>334</v>
      </c>
      <c r="C508" s="34" t="s">
        <v>297</v>
      </c>
      <c r="D508" s="26">
        <v>12</v>
      </c>
      <c r="E508" s="26">
        <v>0</v>
      </c>
      <c r="F508" s="42">
        <f t="shared" si="48"/>
        <v>12</v>
      </c>
      <c r="G508" s="53">
        <f t="shared" si="53"/>
        <v>4</v>
      </c>
      <c r="H508" s="26">
        <f t="shared" si="52"/>
        <v>48</v>
      </c>
      <c r="I508" s="5"/>
      <c r="J508" s="3">
        <v>40</v>
      </c>
    </row>
    <row r="509" spans="1:10">
      <c r="A509" s="46" t="s">
        <v>299</v>
      </c>
      <c r="B509" s="52" t="s">
        <v>335</v>
      </c>
      <c r="C509" s="34" t="s">
        <v>297</v>
      </c>
      <c r="D509" s="26">
        <v>1.1000000000000001</v>
      </c>
      <c r="E509" s="26">
        <v>0</v>
      </c>
      <c r="F509" s="42">
        <f t="shared" si="48"/>
        <v>1.1000000000000001</v>
      </c>
      <c r="G509" s="53">
        <f t="shared" si="53"/>
        <v>242</v>
      </c>
      <c r="H509" s="26">
        <f t="shared" si="52"/>
        <v>266.20000000000005</v>
      </c>
      <c r="I509" s="5"/>
      <c r="J509" s="3">
        <v>2420</v>
      </c>
    </row>
    <row r="510" spans="1:10">
      <c r="A510" s="46" t="s">
        <v>299</v>
      </c>
      <c r="B510" s="52" t="s">
        <v>336</v>
      </c>
      <c r="C510" s="34" t="s">
        <v>297</v>
      </c>
      <c r="D510" s="26">
        <v>18.5</v>
      </c>
      <c r="E510" s="26">
        <v>0</v>
      </c>
      <c r="F510" s="42">
        <f t="shared" si="48"/>
        <v>18.5</v>
      </c>
      <c r="G510" s="53">
        <f t="shared" si="53"/>
        <v>2.4</v>
      </c>
      <c r="H510" s="26">
        <f t="shared" si="52"/>
        <v>44.4</v>
      </c>
      <c r="I510" s="5"/>
      <c r="J510" s="3">
        <v>24</v>
      </c>
    </row>
    <row r="511" spans="1:10">
      <c r="A511" s="46" t="s">
        <v>299</v>
      </c>
      <c r="B511" s="52" t="s">
        <v>337</v>
      </c>
      <c r="C511" s="34" t="s">
        <v>297</v>
      </c>
      <c r="D511" s="26">
        <v>1.1000000000000001</v>
      </c>
      <c r="E511" s="26">
        <v>0</v>
      </c>
      <c r="F511" s="42">
        <f t="shared" si="48"/>
        <v>1.1000000000000001</v>
      </c>
      <c r="G511" s="53">
        <f t="shared" si="53"/>
        <v>715</v>
      </c>
      <c r="H511" s="26">
        <f t="shared" si="52"/>
        <v>786.50000000000011</v>
      </c>
      <c r="I511" s="5"/>
      <c r="J511" s="3">
        <v>7150</v>
      </c>
    </row>
    <row r="512" spans="1:10">
      <c r="A512" s="46" t="s">
        <v>299</v>
      </c>
      <c r="B512" s="52" t="s">
        <v>338</v>
      </c>
      <c r="C512" s="34" t="s">
        <v>297</v>
      </c>
      <c r="D512" s="26">
        <v>1.1000000000000001</v>
      </c>
      <c r="E512" s="26">
        <v>0</v>
      </c>
      <c r="F512" s="42">
        <f t="shared" si="48"/>
        <v>1.1000000000000001</v>
      </c>
      <c r="G512" s="53">
        <f t="shared" si="53"/>
        <v>160</v>
      </c>
      <c r="H512" s="26">
        <f t="shared" si="52"/>
        <v>176</v>
      </c>
      <c r="I512" s="5"/>
      <c r="J512" s="3">
        <v>1600</v>
      </c>
    </row>
    <row r="513" spans="1:10">
      <c r="A513" s="46" t="s">
        <v>299</v>
      </c>
      <c r="B513" s="52" t="s">
        <v>339</v>
      </c>
      <c r="C513" s="34" t="s">
        <v>297</v>
      </c>
      <c r="D513" s="26">
        <v>9.9</v>
      </c>
      <c r="E513" s="26">
        <v>0</v>
      </c>
      <c r="F513" s="42">
        <f t="shared" si="48"/>
        <v>9.9</v>
      </c>
      <c r="G513" s="53">
        <f t="shared" si="53"/>
        <v>61.1</v>
      </c>
      <c r="H513" s="26">
        <f t="shared" si="52"/>
        <v>604.89</v>
      </c>
      <c r="I513" s="5"/>
      <c r="J513" s="3">
        <v>611</v>
      </c>
    </row>
    <row r="514" spans="1:10">
      <c r="A514" s="46" t="s">
        <v>299</v>
      </c>
      <c r="B514" s="52" t="s">
        <v>340</v>
      </c>
      <c r="C514" s="34" t="s">
        <v>297</v>
      </c>
      <c r="D514" s="26">
        <v>8.6999999999999993</v>
      </c>
      <c r="E514" s="26">
        <v>0</v>
      </c>
      <c r="F514" s="42">
        <f t="shared" si="48"/>
        <v>8.6999999999999993</v>
      </c>
      <c r="G514" s="53">
        <f t="shared" si="53"/>
        <v>112</v>
      </c>
      <c r="H514" s="26">
        <f t="shared" si="52"/>
        <v>974.39999999999986</v>
      </c>
      <c r="I514" s="5"/>
      <c r="J514" s="3">
        <v>1120</v>
      </c>
    </row>
    <row r="515" spans="1:10">
      <c r="A515" s="46" t="s">
        <v>299</v>
      </c>
      <c r="B515" s="52" t="s">
        <v>341</v>
      </c>
      <c r="C515" s="34" t="s">
        <v>297</v>
      </c>
      <c r="D515" s="26">
        <v>27</v>
      </c>
      <c r="E515" s="26">
        <v>0</v>
      </c>
      <c r="F515" s="42">
        <f t="shared" si="48"/>
        <v>27</v>
      </c>
      <c r="G515" s="53">
        <f t="shared" si="53"/>
        <v>2.5</v>
      </c>
      <c r="H515" s="26">
        <f t="shared" si="52"/>
        <v>67.5</v>
      </c>
      <c r="I515" s="5"/>
      <c r="J515" s="3">
        <v>25</v>
      </c>
    </row>
    <row r="516" spans="1:10">
      <c r="A516" s="46" t="s">
        <v>299</v>
      </c>
      <c r="B516" s="52" t="s">
        <v>342</v>
      </c>
      <c r="C516" s="34" t="s">
        <v>297</v>
      </c>
      <c r="D516" s="26">
        <v>18</v>
      </c>
      <c r="E516" s="26">
        <v>0</v>
      </c>
      <c r="F516" s="42">
        <f t="shared" si="48"/>
        <v>18</v>
      </c>
      <c r="G516" s="53">
        <f t="shared" si="53"/>
        <v>40</v>
      </c>
      <c r="H516" s="26">
        <f t="shared" si="52"/>
        <v>720</v>
      </c>
      <c r="I516" s="5"/>
      <c r="J516" s="3">
        <v>400</v>
      </c>
    </row>
    <row r="517" spans="1:10">
      <c r="A517" s="46" t="s">
        <v>299</v>
      </c>
      <c r="B517" s="52" t="s">
        <v>343</v>
      </c>
      <c r="C517" s="34" t="s">
        <v>297</v>
      </c>
      <c r="D517" s="26">
        <v>4.9000000000000004</v>
      </c>
      <c r="E517" s="26">
        <v>0</v>
      </c>
      <c r="F517" s="42">
        <f t="shared" si="48"/>
        <v>4.9000000000000004</v>
      </c>
      <c r="G517" s="53">
        <f t="shared" si="53"/>
        <v>41</v>
      </c>
      <c r="H517" s="26">
        <f t="shared" si="52"/>
        <v>200.9</v>
      </c>
      <c r="I517" s="5"/>
      <c r="J517" s="3">
        <v>410</v>
      </c>
    </row>
    <row r="518" spans="1:10">
      <c r="A518" s="46" t="s">
        <v>299</v>
      </c>
      <c r="B518" s="52" t="s">
        <v>344</v>
      </c>
      <c r="C518" s="34" t="s">
        <v>297</v>
      </c>
      <c r="D518" s="26">
        <v>3.8</v>
      </c>
      <c r="E518" s="26">
        <v>0</v>
      </c>
      <c r="F518" s="42">
        <f t="shared" si="48"/>
        <v>3.8</v>
      </c>
      <c r="G518" s="53">
        <f t="shared" si="53"/>
        <v>308.7</v>
      </c>
      <c r="H518" s="26">
        <f t="shared" si="52"/>
        <v>1173.06</v>
      </c>
      <c r="I518" s="5"/>
      <c r="J518" s="3">
        <v>3087</v>
      </c>
    </row>
    <row r="519" spans="1:10">
      <c r="A519" s="46" t="s">
        <v>299</v>
      </c>
      <c r="B519" s="52" t="s">
        <v>345</v>
      </c>
      <c r="C519" s="34" t="s">
        <v>297</v>
      </c>
      <c r="D519" s="26">
        <v>295</v>
      </c>
      <c r="E519" s="26">
        <v>0</v>
      </c>
      <c r="F519" s="42">
        <f t="shared" si="48"/>
        <v>295</v>
      </c>
      <c r="G519" s="53">
        <v>1</v>
      </c>
      <c r="H519" s="26">
        <f t="shared" si="52"/>
        <v>295</v>
      </c>
      <c r="I519" s="5"/>
      <c r="J519" s="3">
        <v>2</v>
      </c>
    </row>
    <row r="520" spans="1:10">
      <c r="A520" s="46" t="s">
        <v>299</v>
      </c>
      <c r="B520" s="52" t="s">
        <v>346</v>
      </c>
      <c r="C520" s="34" t="s">
        <v>297</v>
      </c>
      <c r="D520" s="26">
        <v>365</v>
      </c>
      <c r="E520" s="26">
        <v>0</v>
      </c>
      <c r="F520" s="42">
        <f t="shared" si="48"/>
        <v>365</v>
      </c>
      <c r="G520" s="53">
        <v>1</v>
      </c>
      <c r="H520" s="26">
        <f t="shared" si="52"/>
        <v>365</v>
      </c>
      <c r="I520" s="5"/>
      <c r="J520" s="3">
        <v>1</v>
      </c>
    </row>
    <row r="521" spans="1:10">
      <c r="A521" s="46" t="s">
        <v>299</v>
      </c>
      <c r="B521" s="52" t="s">
        <v>347</v>
      </c>
      <c r="C521" s="34" t="s">
        <v>297</v>
      </c>
      <c r="D521" s="26">
        <v>50</v>
      </c>
      <c r="E521" s="26">
        <v>0</v>
      </c>
      <c r="F521" s="42">
        <f t="shared" si="48"/>
        <v>50</v>
      </c>
      <c r="G521" s="53">
        <f t="shared" si="53"/>
        <v>3</v>
      </c>
      <c r="H521" s="26">
        <f t="shared" si="52"/>
        <v>150</v>
      </c>
      <c r="I521" s="5"/>
      <c r="J521" s="3">
        <v>30</v>
      </c>
    </row>
    <row r="522" spans="1:10">
      <c r="A522" s="46" t="s">
        <v>299</v>
      </c>
      <c r="B522" s="52" t="s">
        <v>348</v>
      </c>
      <c r="C522" s="34" t="s">
        <v>297</v>
      </c>
      <c r="D522" s="26">
        <v>2.8</v>
      </c>
      <c r="E522" s="26">
        <v>0</v>
      </c>
      <c r="F522" s="42">
        <f t="shared" si="48"/>
        <v>2.8</v>
      </c>
      <c r="G522" s="53">
        <f t="shared" si="53"/>
        <v>20</v>
      </c>
      <c r="H522" s="26">
        <f t="shared" si="52"/>
        <v>56</v>
      </c>
      <c r="I522" s="5"/>
      <c r="J522" s="3">
        <v>200</v>
      </c>
    </row>
    <row r="523" spans="1:10">
      <c r="A523" s="46" t="s">
        <v>299</v>
      </c>
      <c r="B523" s="52" t="s">
        <v>349</v>
      </c>
      <c r="C523" s="34" t="s">
        <v>297</v>
      </c>
      <c r="D523" s="26">
        <v>86</v>
      </c>
      <c r="E523" s="26">
        <v>0</v>
      </c>
      <c r="F523" s="42">
        <f t="shared" si="48"/>
        <v>86</v>
      </c>
      <c r="G523" s="53">
        <f t="shared" si="53"/>
        <v>1.2</v>
      </c>
      <c r="H523" s="26">
        <f t="shared" si="52"/>
        <v>103.2</v>
      </c>
      <c r="I523" s="5"/>
      <c r="J523" s="3">
        <v>12</v>
      </c>
    </row>
    <row r="524" spans="1:10">
      <c r="A524" s="46" t="s">
        <v>299</v>
      </c>
      <c r="B524" s="52" t="s">
        <v>350</v>
      </c>
      <c r="C524" s="34" t="s">
        <v>297</v>
      </c>
      <c r="D524" s="26">
        <v>8</v>
      </c>
      <c r="E524" s="26">
        <v>0</v>
      </c>
      <c r="F524" s="42">
        <f t="shared" si="48"/>
        <v>8</v>
      </c>
      <c r="G524" s="53">
        <f t="shared" si="53"/>
        <v>1.5</v>
      </c>
      <c r="H524" s="26">
        <f t="shared" si="52"/>
        <v>12</v>
      </c>
      <c r="I524" s="5"/>
      <c r="J524" s="3">
        <v>15</v>
      </c>
    </row>
    <row r="525" spans="1:10">
      <c r="A525" s="46" t="s">
        <v>299</v>
      </c>
      <c r="B525" s="52" t="s">
        <v>351</v>
      </c>
      <c r="C525" s="34" t="s">
        <v>297</v>
      </c>
      <c r="D525" s="26">
        <v>15</v>
      </c>
      <c r="E525" s="26">
        <v>0</v>
      </c>
      <c r="F525" s="42">
        <f t="shared" si="48"/>
        <v>15</v>
      </c>
      <c r="G525" s="53">
        <f t="shared" si="53"/>
        <v>1.2</v>
      </c>
      <c r="H525" s="26">
        <f t="shared" si="52"/>
        <v>18</v>
      </c>
      <c r="I525" s="5"/>
      <c r="J525" s="3">
        <v>12</v>
      </c>
    </row>
    <row r="526" spans="1:10">
      <c r="A526" s="46" t="s">
        <v>299</v>
      </c>
      <c r="B526" s="52" t="s">
        <v>352</v>
      </c>
      <c r="C526" s="34" t="s">
        <v>297</v>
      </c>
      <c r="D526" s="26">
        <v>1870</v>
      </c>
      <c r="E526" s="26">
        <v>0</v>
      </c>
      <c r="F526" s="42">
        <f t="shared" si="48"/>
        <v>1870</v>
      </c>
      <c r="G526" s="53">
        <v>1</v>
      </c>
      <c r="H526" s="26">
        <f t="shared" si="52"/>
        <v>1870</v>
      </c>
      <c r="I526" s="5"/>
      <c r="J526" s="3">
        <v>1</v>
      </c>
    </row>
    <row r="527" spans="1:10">
      <c r="A527" s="46" t="s">
        <v>299</v>
      </c>
      <c r="B527" s="52" t="s">
        <v>353</v>
      </c>
      <c r="C527" s="34" t="s">
        <v>297</v>
      </c>
      <c r="D527" s="26">
        <v>470</v>
      </c>
      <c r="E527" s="26">
        <v>0</v>
      </c>
      <c r="F527" s="42">
        <f t="shared" si="48"/>
        <v>470</v>
      </c>
      <c r="G527" s="53">
        <v>1</v>
      </c>
      <c r="H527" s="26">
        <f t="shared" si="52"/>
        <v>470</v>
      </c>
      <c r="I527" s="5"/>
      <c r="J527" s="3">
        <v>2</v>
      </c>
    </row>
    <row r="528" spans="1:10">
      <c r="A528" s="46" t="s">
        <v>299</v>
      </c>
      <c r="B528" s="52" t="s">
        <v>354</v>
      </c>
      <c r="C528" s="34" t="s">
        <v>297</v>
      </c>
      <c r="D528" s="26">
        <v>730</v>
      </c>
      <c r="E528" s="26">
        <v>0</v>
      </c>
      <c r="F528" s="42">
        <f t="shared" si="48"/>
        <v>730</v>
      </c>
      <c r="G528" s="53">
        <v>1</v>
      </c>
      <c r="H528" s="26">
        <f t="shared" si="52"/>
        <v>730</v>
      </c>
      <c r="I528" s="5"/>
      <c r="J528" s="3">
        <v>3</v>
      </c>
    </row>
    <row r="529" spans="1:10">
      <c r="A529" s="46" t="s">
        <v>299</v>
      </c>
      <c r="B529" s="52" t="s">
        <v>355</v>
      </c>
      <c r="C529" s="34" t="s">
        <v>297</v>
      </c>
      <c r="D529" s="26">
        <v>420</v>
      </c>
      <c r="E529" s="26">
        <v>0</v>
      </c>
      <c r="F529" s="42">
        <f t="shared" si="48"/>
        <v>420</v>
      </c>
      <c r="G529" s="53">
        <f t="shared" si="53"/>
        <v>0.6</v>
      </c>
      <c r="H529" s="26">
        <f t="shared" si="52"/>
        <v>252</v>
      </c>
      <c r="I529" s="5"/>
      <c r="J529" s="3">
        <v>6</v>
      </c>
    </row>
    <row r="530" spans="1:10">
      <c r="A530" s="46" t="s">
        <v>299</v>
      </c>
      <c r="B530" s="52" t="s">
        <v>356</v>
      </c>
      <c r="C530" s="34" t="s">
        <v>297</v>
      </c>
      <c r="D530" s="26">
        <v>395</v>
      </c>
      <c r="E530" s="26">
        <v>0</v>
      </c>
      <c r="F530" s="42">
        <f t="shared" si="48"/>
        <v>395</v>
      </c>
      <c r="G530" s="53">
        <v>1</v>
      </c>
      <c r="H530" s="26">
        <f t="shared" si="52"/>
        <v>395</v>
      </c>
      <c r="I530" s="5"/>
      <c r="J530" s="3">
        <v>2</v>
      </c>
    </row>
    <row r="531" spans="1:10">
      <c r="A531" s="46" t="s">
        <v>299</v>
      </c>
      <c r="B531" s="52" t="s">
        <v>357</v>
      </c>
      <c r="C531" s="34" t="s">
        <v>297</v>
      </c>
      <c r="D531" s="26">
        <v>190</v>
      </c>
      <c r="E531" s="26">
        <v>0</v>
      </c>
      <c r="F531" s="42">
        <f t="shared" si="48"/>
        <v>190</v>
      </c>
      <c r="G531" s="53">
        <v>1</v>
      </c>
      <c r="H531" s="26">
        <f t="shared" si="52"/>
        <v>190</v>
      </c>
      <c r="I531" s="5"/>
      <c r="J531" s="3">
        <v>1</v>
      </c>
    </row>
    <row r="532" spans="1:10">
      <c r="A532" s="46" t="s">
        <v>299</v>
      </c>
      <c r="B532" s="52" t="s">
        <v>358</v>
      </c>
      <c r="C532" s="34" t="s">
        <v>297</v>
      </c>
      <c r="D532" s="26">
        <v>92</v>
      </c>
      <c r="E532" s="26">
        <v>0</v>
      </c>
      <c r="F532" s="42">
        <f t="shared" si="48"/>
        <v>92</v>
      </c>
      <c r="G532" s="53">
        <v>1</v>
      </c>
      <c r="H532" s="26">
        <f t="shared" si="52"/>
        <v>92</v>
      </c>
      <c r="I532" s="5"/>
      <c r="J532" s="3">
        <v>4</v>
      </c>
    </row>
    <row r="533" spans="1:10">
      <c r="A533" s="46" t="s">
        <v>299</v>
      </c>
      <c r="B533" s="52" t="s">
        <v>359</v>
      </c>
      <c r="C533" s="34" t="s">
        <v>297</v>
      </c>
      <c r="D533" s="26">
        <v>165</v>
      </c>
      <c r="E533" s="26">
        <v>0</v>
      </c>
      <c r="F533" s="42">
        <f t="shared" si="48"/>
        <v>165</v>
      </c>
      <c r="G533" s="53">
        <v>1</v>
      </c>
      <c r="H533" s="26">
        <f t="shared" si="52"/>
        <v>165</v>
      </c>
      <c r="I533" s="5"/>
      <c r="J533" s="3">
        <v>2</v>
      </c>
    </row>
    <row r="534" spans="1:10">
      <c r="A534" s="46" t="s">
        <v>299</v>
      </c>
      <c r="B534" s="52" t="s">
        <v>360</v>
      </c>
      <c r="C534" s="34" t="s">
        <v>297</v>
      </c>
      <c r="D534" s="26">
        <v>220</v>
      </c>
      <c r="E534" s="26">
        <v>0</v>
      </c>
      <c r="F534" s="42">
        <f t="shared" si="48"/>
        <v>220</v>
      </c>
      <c r="G534" s="53">
        <v>1</v>
      </c>
      <c r="H534" s="26">
        <f t="shared" si="52"/>
        <v>220</v>
      </c>
      <c r="I534" s="5"/>
      <c r="J534" s="3">
        <v>2</v>
      </c>
    </row>
    <row r="535" spans="1:10">
      <c r="A535" s="46" t="s">
        <v>299</v>
      </c>
      <c r="B535" s="52" t="s">
        <v>361</v>
      </c>
      <c r="C535" s="34" t="s">
        <v>297</v>
      </c>
      <c r="D535" s="26">
        <v>210</v>
      </c>
      <c r="E535" s="26">
        <v>0</v>
      </c>
      <c r="F535" s="42">
        <f t="shared" si="48"/>
        <v>210</v>
      </c>
      <c r="G535" s="53">
        <f t="shared" si="53"/>
        <v>0.9</v>
      </c>
      <c r="H535" s="26">
        <f t="shared" si="52"/>
        <v>189</v>
      </c>
      <c r="I535" s="5"/>
      <c r="J535" s="3">
        <v>9</v>
      </c>
    </row>
    <row r="536" spans="1:10">
      <c r="A536" s="46" t="s">
        <v>299</v>
      </c>
      <c r="B536" s="52" t="s">
        <v>362</v>
      </c>
      <c r="C536" s="34" t="s">
        <v>297</v>
      </c>
      <c r="D536" s="26">
        <v>1150</v>
      </c>
      <c r="E536" s="26">
        <v>0</v>
      </c>
      <c r="F536" s="42">
        <f t="shared" si="48"/>
        <v>1150</v>
      </c>
      <c r="G536" s="53">
        <v>1</v>
      </c>
      <c r="H536" s="26">
        <f t="shared" si="52"/>
        <v>1150</v>
      </c>
      <c r="I536" s="5"/>
      <c r="J536" s="3">
        <v>2</v>
      </c>
    </row>
    <row r="537" spans="1:10">
      <c r="A537" s="46" t="s">
        <v>299</v>
      </c>
      <c r="B537" s="52" t="s">
        <v>363</v>
      </c>
      <c r="C537" s="34" t="s">
        <v>297</v>
      </c>
      <c r="D537" s="26">
        <v>24.5</v>
      </c>
      <c r="E537" s="26">
        <v>0</v>
      </c>
      <c r="F537" s="42">
        <f t="shared" si="48"/>
        <v>24.5</v>
      </c>
      <c r="G537" s="53">
        <f t="shared" si="53"/>
        <v>34</v>
      </c>
      <c r="H537" s="26">
        <f t="shared" si="52"/>
        <v>833</v>
      </c>
      <c r="I537" s="5"/>
      <c r="J537" s="3">
        <v>340</v>
      </c>
    </row>
    <row r="538" spans="1:10">
      <c r="A538" s="46" t="s">
        <v>299</v>
      </c>
      <c r="B538" s="52" t="s">
        <v>364</v>
      </c>
      <c r="C538" s="34" t="s">
        <v>297</v>
      </c>
      <c r="D538" s="26">
        <v>48</v>
      </c>
      <c r="E538" s="26">
        <v>0</v>
      </c>
      <c r="F538" s="42">
        <f t="shared" si="48"/>
        <v>48</v>
      </c>
      <c r="G538" s="53">
        <v>1</v>
      </c>
      <c r="H538" s="26">
        <f t="shared" si="52"/>
        <v>48</v>
      </c>
      <c r="I538" s="5"/>
      <c r="J538" s="3">
        <v>1</v>
      </c>
    </row>
    <row r="539" spans="1:10">
      <c r="A539" s="46" t="s">
        <v>299</v>
      </c>
      <c r="B539" s="52" t="s">
        <v>365</v>
      </c>
      <c r="C539" s="34" t="s">
        <v>297</v>
      </c>
      <c r="D539" s="26">
        <v>18</v>
      </c>
      <c r="E539" s="26">
        <v>0</v>
      </c>
      <c r="F539" s="42">
        <f t="shared" si="48"/>
        <v>18</v>
      </c>
      <c r="G539" s="53">
        <f t="shared" si="53"/>
        <v>7.8</v>
      </c>
      <c r="H539" s="26">
        <f t="shared" si="52"/>
        <v>140.4</v>
      </c>
      <c r="I539" s="5"/>
      <c r="J539" s="3">
        <v>78</v>
      </c>
    </row>
    <row r="540" spans="1:10">
      <c r="A540" s="46" t="s">
        <v>299</v>
      </c>
      <c r="B540" s="52" t="s">
        <v>366</v>
      </c>
      <c r="C540" s="34" t="s">
        <v>297</v>
      </c>
      <c r="D540" s="26">
        <v>4.2</v>
      </c>
      <c r="E540" s="26">
        <v>0</v>
      </c>
      <c r="F540" s="42">
        <f t="shared" si="48"/>
        <v>4.2</v>
      </c>
      <c r="G540" s="53">
        <f t="shared" si="53"/>
        <v>55</v>
      </c>
      <c r="H540" s="26">
        <f t="shared" si="52"/>
        <v>231</v>
      </c>
      <c r="I540" s="5"/>
      <c r="J540" s="3">
        <v>550</v>
      </c>
    </row>
    <row r="541" spans="1:10">
      <c r="A541" s="46" t="s">
        <v>299</v>
      </c>
      <c r="B541" s="52" t="s">
        <v>367</v>
      </c>
      <c r="C541" s="34" t="s">
        <v>297</v>
      </c>
      <c r="D541" s="26">
        <v>6.5</v>
      </c>
      <c r="E541" s="26">
        <v>0</v>
      </c>
      <c r="F541" s="42">
        <f t="shared" si="48"/>
        <v>6.5</v>
      </c>
      <c r="G541" s="53">
        <f t="shared" si="53"/>
        <v>11.8</v>
      </c>
      <c r="H541" s="26">
        <f t="shared" si="52"/>
        <v>76.7</v>
      </c>
      <c r="I541" s="5"/>
      <c r="J541" s="3">
        <v>118</v>
      </c>
    </row>
    <row r="542" spans="1:10">
      <c r="A542" s="46" t="s">
        <v>299</v>
      </c>
      <c r="B542" s="52" t="s">
        <v>368</v>
      </c>
      <c r="C542" s="34" t="s">
        <v>297</v>
      </c>
      <c r="D542" s="26">
        <v>4.5999999999999996</v>
      </c>
      <c r="E542" s="26">
        <v>0</v>
      </c>
      <c r="F542" s="42">
        <f t="shared" si="48"/>
        <v>4.5999999999999996</v>
      </c>
      <c r="G542" s="53">
        <f t="shared" si="53"/>
        <v>25</v>
      </c>
      <c r="H542" s="26">
        <f t="shared" si="52"/>
        <v>114.99999999999999</v>
      </c>
      <c r="I542" s="5"/>
      <c r="J542" s="3">
        <v>250</v>
      </c>
    </row>
    <row r="543" spans="1:10">
      <c r="A543" s="46" t="s">
        <v>299</v>
      </c>
      <c r="B543" s="52" t="s">
        <v>369</v>
      </c>
      <c r="C543" s="34" t="s">
        <v>297</v>
      </c>
      <c r="D543" s="26">
        <v>4.5999999999999996</v>
      </c>
      <c r="E543" s="26">
        <v>0</v>
      </c>
      <c r="F543" s="42">
        <f t="shared" si="48"/>
        <v>4.5999999999999996</v>
      </c>
      <c r="G543" s="53">
        <f t="shared" si="53"/>
        <v>25</v>
      </c>
      <c r="H543" s="26">
        <f t="shared" si="52"/>
        <v>114.99999999999999</v>
      </c>
      <c r="I543" s="5"/>
      <c r="J543" s="3">
        <v>250</v>
      </c>
    </row>
    <row r="544" spans="1:10">
      <c r="A544" s="46" t="s">
        <v>299</v>
      </c>
      <c r="B544" s="52" t="s">
        <v>370</v>
      </c>
      <c r="C544" s="34" t="s">
        <v>297</v>
      </c>
      <c r="D544" s="26">
        <v>2</v>
      </c>
      <c r="E544" s="26">
        <v>0</v>
      </c>
      <c r="F544" s="42">
        <f t="shared" si="48"/>
        <v>2</v>
      </c>
      <c r="G544" s="53">
        <f t="shared" si="53"/>
        <v>45</v>
      </c>
      <c r="H544" s="26">
        <f t="shared" si="52"/>
        <v>90</v>
      </c>
      <c r="I544" s="5"/>
      <c r="J544" s="3">
        <v>450</v>
      </c>
    </row>
    <row r="545" spans="1:10">
      <c r="A545" s="46" t="s">
        <v>299</v>
      </c>
      <c r="B545" s="52" t="s">
        <v>371</v>
      </c>
      <c r="C545" s="34" t="s">
        <v>297</v>
      </c>
      <c r="D545" s="26">
        <v>26</v>
      </c>
      <c r="E545" s="26">
        <v>0</v>
      </c>
      <c r="F545" s="42">
        <f t="shared" si="48"/>
        <v>26</v>
      </c>
      <c r="G545" s="53">
        <f t="shared" si="53"/>
        <v>31</v>
      </c>
      <c r="H545" s="26">
        <f t="shared" si="52"/>
        <v>806</v>
      </c>
      <c r="I545" s="5"/>
      <c r="J545" s="3">
        <v>310</v>
      </c>
    </row>
    <row r="546" spans="1:10">
      <c r="A546" s="46" t="s">
        <v>299</v>
      </c>
      <c r="B546" s="52" t="s">
        <v>372</v>
      </c>
      <c r="C546" s="34" t="s">
        <v>297</v>
      </c>
      <c r="D546" s="26">
        <v>69</v>
      </c>
      <c r="E546" s="26">
        <v>0</v>
      </c>
      <c r="F546" s="42">
        <f t="shared" si="48"/>
        <v>69</v>
      </c>
      <c r="G546" s="53">
        <f t="shared" si="53"/>
        <v>4.2</v>
      </c>
      <c r="H546" s="26">
        <f t="shared" si="52"/>
        <v>289.8</v>
      </c>
      <c r="I546" s="5"/>
      <c r="J546" s="3">
        <v>42</v>
      </c>
    </row>
    <row r="547" spans="1:10">
      <c r="A547" s="46" t="s">
        <v>299</v>
      </c>
      <c r="B547" s="52" t="s">
        <v>373</v>
      </c>
      <c r="C547" s="34" t="s">
        <v>297</v>
      </c>
      <c r="D547" s="26">
        <v>980</v>
      </c>
      <c r="E547" s="26">
        <v>0</v>
      </c>
      <c r="F547" s="42">
        <f t="shared" si="48"/>
        <v>980</v>
      </c>
      <c r="G547" s="53">
        <v>1</v>
      </c>
      <c r="H547" s="26">
        <f t="shared" si="52"/>
        <v>980</v>
      </c>
      <c r="I547" s="5"/>
      <c r="J547" s="3">
        <v>3</v>
      </c>
    </row>
    <row r="548" spans="1:10">
      <c r="A548" s="89" t="s">
        <v>375</v>
      </c>
      <c r="B548" s="90"/>
      <c r="C548" s="90"/>
      <c r="D548" s="90"/>
      <c r="E548" s="90"/>
      <c r="F548" s="90"/>
      <c r="G548" s="90"/>
      <c r="H548" s="91"/>
      <c r="I548" s="5"/>
    </row>
    <row r="549" spans="1:10">
      <c r="A549" s="98" t="s">
        <v>393</v>
      </c>
      <c r="B549" s="99"/>
      <c r="C549" s="99"/>
      <c r="D549" s="99"/>
      <c r="E549" s="99"/>
      <c r="F549" s="99"/>
      <c r="G549" s="99"/>
      <c r="H549" s="100"/>
      <c r="I549" s="5"/>
    </row>
    <row r="550" spans="1:10">
      <c r="A550" s="46" t="s">
        <v>299</v>
      </c>
      <c r="B550" s="52" t="s">
        <v>376</v>
      </c>
      <c r="C550" s="54" t="s">
        <v>377</v>
      </c>
      <c r="D550" s="26">
        <v>29.5</v>
      </c>
      <c r="E550" s="26">
        <v>0</v>
      </c>
      <c r="F550" s="42">
        <f t="shared" ref="F550:F564" si="54">E550+D550</f>
        <v>29.5</v>
      </c>
      <c r="G550" s="54">
        <v>17</v>
      </c>
      <c r="H550" s="26">
        <f>G550*F550</f>
        <v>501.5</v>
      </c>
      <c r="I550" s="5"/>
      <c r="J550" s="2">
        <v>168</v>
      </c>
    </row>
    <row r="551" spans="1:10">
      <c r="A551" s="46" t="s">
        <v>299</v>
      </c>
      <c r="B551" s="52" t="s">
        <v>378</v>
      </c>
      <c r="C551" s="54" t="s">
        <v>377</v>
      </c>
      <c r="D551" s="26">
        <v>80</v>
      </c>
      <c r="E551" s="26">
        <v>0</v>
      </c>
      <c r="F551" s="42">
        <f t="shared" si="54"/>
        <v>80</v>
      </c>
      <c r="G551" s="54">
        <v>1</v>
      </c>
      <c r="H551" s="26">
        <f t="shared" ref="H551:H564" si="55">G551*F551</f>
        <v>80</v>
      </c>
      <c r="I551" s="5"/>
      <c r="J551" s="2">
        <v>9</v>
      </c>
    </row>
    <row r="552" spans="1:10">
      <c r="A552" s="46" t="s">
        <v>299</v>
      </c>
      <c r="B552" s="52" t="s">
        <v>379</v>
      </c>
      <c r="C552" s="54" t="s">
        <v>377</v>
      </c>
      <c r="D552" s="26">
        <v>90</v>
      </c>
      <c r="E552" s="26">
        <v>0</v>
      </c>
      <c r="F552" s="42">
        <f t="shared" si="54"/>
        <v>90</v>
      </c>
      <c r="G552" s="54">
        <v>4</v>
      </c>
      <c r="H552" s="26">
        <f t="shared" si="55"/>
        <v>360</v>
      </c>
      <c r="I552" s="5"/>
      <c r="J552" s="2">
        <v>41</v>
      </c>
    </row>
    <row r="553" spans="1:10">
      <c r="A553" s="46" t="s">
        <v>299</v>
      </c>
      <c r="B553" s="52" t="s">
        <v>380</v>
      </c>
      <c r="C553" s="54" t="s">
        <v>377</v>
      </c>
      <c r="D553" s="26">
        <v>13.15</v>
      </c>
      <c r="E553" s="26">
        <v>0</v>
      </c>
      <c r="F553" s="42">
        <f t="shared" si="54"/>
        <v>13.15</v>
      </c>
      <c r="G553" s="54">
        <v>4</v>
      </c>
      <c r="H553" s="26">
        <f t="shared" si="55"/>
        <v>52.6</v>
      </c>
      <c r="I553" s="5"/>
      <c r="J553" s="2">
        <v>35</v>
      </c>
    </row>
    <row r="554" spans="1:10">
      <c r="A554" s="46" t="s">
        <v>299</v>
      </c>
      <c r="B554" s="52" t="s">
        <v>381</v>
      </c>
      <c r="C554" s="54" t="s">
        <v>377</v>
      </c>
      <c r="D554" s="26">
        <v>13.15</v>
      </c>
      <c r="E554" s="26">
        <v>0</v>
      </c>
      <c r="F554" s="42">
        <f t="shared" si="54"/>
        <v>13.15</v>
      </c>
      <c r="G554" s="54">
        <v>3</v>
      </c>
      <c r="H554" s="26">
        <f t="shared" si="55"/>
        <v>39.450000000000003</v>
      </c>
      <c r="I554" s="5"/>
      <c r="J554" s="2">
        <v>28</v>
      </c>
    </row>
    <row r="555" spans="1:10">
      <c r="A555" s="46" t="s">
        <v>299</v>
      </c>
      <c r="B555" s="52" t="s">
        <v>382</v>
      </c>
      <c r="C555" s="54" t="s">
        <v>377</v>
      </c>
      <c r="D555" s="26">
        <v>13.15</v>
      </c>
      <c r="E555" s="26">
        <v>0</v>
      </c>
      <c r="F555" s="42">
        <f t="shared" si="54"/>
        <v>13.15</v>
      </c>
      <c r="G555" s="54">
        <v>5</v>
      </c>
      <c r="H555" s="26">
        <f t="shared" si="55"/>
        <v>65.75</v>
      </c>
      <c r="I555" s="5"/>
      <c r="J555" s="2">
        <v>43</v>
      </c>
    </row>
    <row r="556" spans="1:10">
      <c r="A556" s="46" t="s">
        <v>299</v>
      </c>
      <c r="B556" s="52" t="s">
        <v>383</v>
      </c>
      <c r="C556" s="54" t="s">
        <v>377</v>
      </c>
      <c r="D556" s="26">
        <v>13.15</v>
      </c>
      <c r="E556" s="26">
        <v>0</v>
      </c>
      <c r="F556" s="42">
        <f t="shared" si="54"/>
        <v>13.15</v>
      </c>
      <c r="G556" s="54">
        <v>3</v>
      </c>
      <c r="H556" s="26">
        <f t="shared" si="55"/>
        <v>39.450000000000003</v>
      </c>
      <c r="I556" s="5"/>
      <c r="J556" s="2">
        <v>26</v>
      </c>
    </row>
    <row r="557" spans="1:10">
      <c r="A557" s="46" t="s">
        <v>299</v>
      </c>
      <c r="B557" s="52" t="s">
        <v>384</v>
      </c>
      <c r="C557" s="54" t="s">
        <v>377</v>
      </c>
      <c r="D557" s="26">
        <v>13.15</v>
      </c>
      <c r="E557" s="26">
        <v>0</v>
      </c>
      <c r="F557" s="42">
        <f t="shared" si="54"/>
        <v>13.15</v>
      </c>
      <c r="G557" s="54">
        <v>5</v>
      </c>
      <c r="H557" s="26">
        <f t="shared" si="55"/>
        <v>65.75</v>
      </c>
      <c r="I557" s="5"/>
      <c r="J557" s="2">
        <v>41</v>
      </c>
    </row>
    <row r="558" spans="1:10">
      <c r="A558" s="46" t="s">
        <v>299</v>
      </c>
      <c r="B558" s="52" t="s">
        <v>385</v>
      </c>
      <c r="C558" s="54" t="s">
        <v>377</v>
      </c>
      <c r="D558" s="26">
        <v>13.25</v>
      </c>
      <c r="E558" s="26">
        <v>0</v>
      </c>
      <c r="F558" s="42">
        <f t="shared" si="54"/>
        <v>13.25</v>
      </c>
      <c r="G558" s="54">
        <v>1</v>
      </c>
      <c r="H558" s="26">
        <f t="shared" si="55"/>
        <v>13.25</v>
      </c>
      <c r="I558" s="5"/>
      <c r="J558" s="2">
        <v>1</v>
      </c>
    </row>
    <row r="559" spans="1:10">
      <c r="A559" s="46" t="s">
        <v>299</v>
      </c>
      <c r="B559" s="52" t="s">
        <v>386</v>
      </c>
      <c r="C559" s="54" t="s">
        <v>377</v>
      </c>
      <c r="D559" s="26">
        <v>7</v>
      </c>
      <c r="E559" s="26">
        <v>0</v>
      </c>
      <c r="F559" s="42">
        <f t="shared" si="54"/>
        <v>7</v>
      </c>
      <c r="G559" s="54">
        <v>22</v>
      </c>
      <c r="H559" s="26">
        <f t="shared" si="55"/>
        <v>154</v>
      </c>
      <c r="I559" s="5"/>
      <c r="J559" s="2">
        <v>218</v>
      </c>
    </row>
    <row r="560" spans="1:10">
      <c r="A560" s="46" t="s">
        <v>299</v>
      </c>
      <c r="B560" s="52" t="s">
        <v>387</v>
      </c>
      <c r="C560" s="54" t="s">
        <v>377</v>
      </c>
      <c r="D560" s="26">
        <v>7</v>
      </c>
      <c r="E560" s="26">
        <v>0</v>
      </c>
      <c r="F560" s="42">
        <f t="shared" si="54"/>
        <v>7</v>
      </c>
      <c r="G560" s="54">
        <v>22</v>
      </c>
      <c r="H560" s="26">
        <f t="shared" si="55"/>
        <v>154</v>
      </c>
      <c r="I560" s="5"/>
      <c r="J560" s="2">
        <v>218</v>
      </c>
    </row>
    <row r="561" spans="1:10" ht="24">
      <c r="A561" s="46" t="s">
        <v>299</v>
      </c>
      <c r="B561" s="52" t="s">
        <v>388</v>
      </c>
      <c r="C561" s="54" t="s">
        <v>7</v>
      </c>
      <c r="D561" s="26">
        <v>8.65</v>
      </c>
      <c r="E561" s="26">
        <v>0</v>
      </c>
      <c r="F561" s="42">
        <f t="shared" si="54"/>
        <v>8.65</v>
      </c>
      <c r="G561" s="54">
        <f t="shared" ref="G561:G564" si="56">J561/10</f>
        <v>280</v>
      </c>
      <c r="H561" s="26">
        <f t="shared" si="55"/>
        <v>2422</v>
      </c>
      <c r="I561" s="5"/>
      <c r="J561" s="2">
        <v>2800</v>
      </c>
    </row>
    <row r="562" spans="1:10">
      <c r="A562" s="46" t="s">
        <v>299</v>
      </c>
      <c r="B562" s="52" t="s">
        <v>389</v>
      </c>
      <c r="C562" s="54" t="s">
        <v>390</v>
      </c>
      <c r="D562" s="26">
        <v>1785</v>
      </c>
      <c r="E562" s="26">
        <v>0</v>
      </c>
      <c r="F562" s="42">
        <f t="shared" si="54"/>
        <v>1785</v>
      </c>
      <c r="G562" s="54">
        <v>1</v>
      </c>
      <c r="H562" s="26">
        <f t="shared" si="55"/>
        <v>1785</v>
      </c>
      <c r="I562" s="5"/>
      <c r="J562" s="2">
        <v>1</v>
      </c>
    </row>
    <row r="563" spans="1:10">
      <c r="A563" s="46" t="s">
        <v>299</v>
      </c>
      <c r="B563" s="52" t="s">
        <v>391</v>
      </c>
      <c r="C563" s="54" t="s">
        <v>377</v>
      </c>
      <c r="D563" s="26">
        <v>2.5</v>
      </c>
      <c r="E563" s="26">
        <v>0</v>
      </c>
      <c r="F563" s="42">
        <f t="shared" si="54"/>
        <v>2.5</v>
      </c>
      <c r="G563" s="54">
        <f t="shared" si="56"/>
        <v>5</v>
      </c>
      <c r="H563" s="26">
        <f t="shared" si="55"/>
        <v>12.5</v>
      </c>
      <c r="I563" s="5"/>
      <c r="J563" s="2">
        <v>50</v>
      </c>
    </row>
    <row r="564" spans="1:10">
      <c r="A564" s="46" t="s">
        <v>299</v>
      </c>
      <c r="B564" s="52" t="s">
        <v>392</v>
      </c>
      <c r="C564" s="54" t="s">
        <v>7</v>
      </c>
      <c r="D564" s="26">
        <v>6.5</v>
      </c>
      <c r="E564" s="26">
        <v>0</v>
      </c>
      <c r="F564" s="42">
        <f t="shared" si="54"/>
        <v>6.5</v>
      </c>
      <c r="G564" s="54">
        <f t="shared" si="56"/>
        <v>140</v>
      </c>
      <c r="H564" s="26">
        <f t="shared" si="55"/>
        <v>910</v>
      </c>
      <c r="I564" s="5"/>
      <c r="J564" s="2">
        <v>1400</v>
      </c>
    </row>
    <row r="565" spans="1:10">
      <c r="A565" s="98" t="s">
        <v>394</v>
      </c>
      <c r="B565" s="99"/>
      <c r="C565" s="99"/>
      <c r="D565" s="99"/>
      <c r="E565" s="99"/>
      <c r="F565" s="99"/>
      <c r="G565" s="99"/>
      <c r="H565" s="100"/>
      <c r="I565" s="5"/>
      <c r="J565" s="1"/>
    </row>
    <row r="566" spans="1:10">
      <c r="A566" s="46" t="s">
        <v>299</v>
      </c>
      <c r="B566" s="52" t="s">
        <v>395</v>
      </c>
      <c r="C566" s="54" t="s">
        <v>377</v>
      </c>
      <c r="D566" s="26">
        <v>6200</v>
      </c>
      <c r="E566" s="26">
        <v>0</v>
      </c>
      <c r="F566" s="42">
        <f t="shared" ref="F566:F571" si="57">E566+D566</f>
        <v>6200</v>
      </c>
      <c r="G566" s="54">
        <v>1</v>
      </c>
      <c r="H566" s="26">
        <f>G566*F566</f>
        <v>6200</v>
      </c>
      <c r="I566" s="5"/>
      <c r="J566" s="2">
        <v>1</v>
      </c>
    </row>
    <row r="567" spans="1:10">
      <c r="A567" s="46" t="s">
        <v>299</v>
      </c>
      <c r="B567" s="52" t="s">
        <v>396</v>
      </c>
      <c r="C567" s="54" t="s">
        <v>377</v>
      </c>
      <c r="D567" s="26">
        <v>160</v>
      </c>
      <c r="E567" s="26">
        <v>0</v>
      </c>
      <c r="F567" s="42">
        <f t="shared" si="57"/>
        <v>160</v>
      </c>
      <c r="G567" s="54">
        <v>1</v>
      </c>
      <c r="H567" s="26">
        <f t="shared" ref="H567:H630" si="58">G567*F567</f>
        <v>160</v>
      </c>
      <c r="I567" s="5"/>
      <c r="J567" s="2">
        <v>1</v>
      </c>
    </row>
    <row r="568" spans="1:10">
      <c r="A568" s="46" t="s">
        <v>299</v>
      </c>
      <c r="B568" s="52" t="s">
        <v>397</v>
      </c>
      <c r="C568" s="54" t="s">
        <v>377</v>
      </c>
      <c r="D568" s="26">
        <v>150</v>
      </c>
      <c r="E568" s="26">
        <v>0</v>
      </c>
      <c r="F568" s="42">
        <f t="shared" si="57"/>
        <v>150</v>
      </c>
      <c r="G568" s="54">
        <v>1</v>
      </c>
      <c r="H568" s="26">
        <f t="shared" si="58"/>
        <v>150</v>
      </c>
      <c r="I568" s="5"/>
      <c r="J568" s="2">
        <v>1</v>
      </c>
    </row>
    <row r="569" spans="1:10">
      <c r="A569" s="46" t="s">
        <v>299</v>
      </c>
      <c r="B569" s="52" t="s">
        <v>398</v>
      </c>
      <c r="C569" s="54" t="s">
        <v>7</v>
      </c>
      <c r="D569" s="26">
        <v>250</v>
      </c>
      <c r="E569" s="26">
        <v>0</v>
      </c>
      <c r="F569" s="42">
        <f t="shared" si="57"/>
        <v>250</v>
      </c>
      <c r="G569" s="54">
        <v>2</v>
      </c>
      <c r="H569" s="26">
        <f t="shared" si="58"/>
        <v>500</v>
      </c>
      <c r="I569" s="5"/>
      <c r="J569" s="2">
        <v>16</v>
      </c>
    </row>
    <row r="570" spans="1:10">
      <c r="A570" s="46" t="s">
        <v>299</v>
      </c>
      <c r="B570" s="52" t="s">
        <v>399</v>
      </c>
      <c r="C570" s="54" t="s">
        <v>7</v>
      </c>
      <c r="D570" s="26">
        <v>250</v>
      </c>
      <c r="E570" s="26">
        <v>0</v>
      </c>
      <c r="F570" s="42">
        <f t="shared" si="57"/>
        <v>250</v>
      </c>
      <c r="G570" s="54">
        <v>2</v>
      </c>
      <c r="H570" s="26">
        <f t="shared" si="58"/>
        <v>500</v>
      </c>
      <c r="I570" s="5"/>
      <c r="J570" s="2">
        <v>16</v>
      </c>
    </row>
    <row r="571" spans="1:10" ht="24">
      <c r="A571" s="46" t="s">
        <v>299</v>
      </c>
      <c r="B571" s="52" t="s">
        <v>400</v>
      </c>
      <c r="C571" s="54" t="s">
        <v>7</v>
      </c>
      <c r="D571" s="26">
        <v>350</v>
      </c>
      <c r="E571" s="26">
        <v>0</v>
      </c>
      <c r="F571" s="42">
        <f t="shared" si="57"/>
        <v>350</v>
      </c>
      <c r="G571" s="54">
        <v>2</v>
      </c>
      <c r="H571" s="26">
        <f t="shared" si="58"/>
        <v>700</v>
      </c>
      <c r="I571" s="5"/>
      <c r="J571" s="2">
        <v>16</v>
      </c>
    </row>
    <row r="572" spans="1:10">
      <c r="A572" s="98" t="s">
        <v>401</v>
      </c>
      <c r="B572" s="99"/>
      <c r="C572" s="99"/>
      <c r="D572" s="99"/>
      <c r="E572" s="99"/>
      <c r="F572" s="99"/>
      <c r="G572" s="99"/>
      <c r="H572" s="100"/>
      <c r="I572" s="5"/>
      <c r="J572" s="1"/>
    </row>
    <row r="573" spans="1:10">
      <c r="A573" s="46" t="s">
        <v>299</v>
      </c>
      <c r="B573" s="52" t="s">
        <v>402</v>
      </c>
      <c r="C573" s="54" t="s">
        <v>377</v>
      </c>
      <c r="D573" s="26">
        <v>60</v>
      </c>
      <c r="E573" s="26">
        <v>0</v>
      </c>
      <c r="F573" s="42">
        <f t="shared" ref="F573:F631" si="59">E573+D573</f>
        <v>60</v>
      </c>
      <c r="G573" s="54">
        <v>1</v>
      </c>
      <c r="H573" s="26">
        <f t="shared" si="58"/>
        <v>60</v>
      </c>
      <c r="I573" s="5"/>
      <c r="J573" s="2">
        <v>1</v>
      </c>
    </row>
    <row r="574" spans="1:10">
      <c r="A574" s="46" t="s">
        <v>299</v>
      </c>
      <c r="B574" s="52" t="s">
        <v>403</v>
      </c>
      <c r="C574" s="54" t="s">
        <v>377</v>
      </c>
      <c r="D574" s="26">
        <v>370</v>
      </c>
      <c r="E574" s="26">
        <v>0</v>
      </c>
      <c r="F574" s="42">
        <f t="shared" si="59"/>
        <v>370</v>
      </c>
      <c r="G574" s="54">
        <v>2</v>
      </c>
      <c r="H574" s="26">
        <f t="shared" si="58"/>
        <v>740</v>
      </c>
      <c r="I574" s="5"/>
      <c r="J574" s="2">
        <v>16</v>
      </c>
    </row>
    <row r="575" spans="1:10">
      <c r="A575" s="46" t="s">
        <v>299</v>
      </c>
      <c r="B575" s="52" t="s">
        <v>404</v>
      </c>
      <c r="C575" s="54" t="s">
        <v>377</v>
      </c>
      <c r="D575" s="26">
        <v>160</v>
      </c>
      <c r="E575" s="26">
        <v>0</v>
      </c>
      <c r="F575" s="42">
        <f t="shared" si="59"/>
        <v>160</v>
      </c>
      <c r="G575" s="54">
        <v>1</v>
      </c>
      <c r="H575" s="26">
        <f t="shared" si="58"/>
        <v>160</v>
      </c>
      <c r="I575" s="5"/>
      <c r="J575" s="2">
        <v>3</v>
      </c>
    </row>
    <row r="576" spans="1:10">
      <c r="A576" s="46" t="s">
        <v>299</v>
      </c>
      <c r="B576" s="52" t="s">
        <v>405</v>
      </c>
      <c r="C576" s="54" t="s">
        <v>377</v>
      </c>
      <c r="D576" s="26">
        <v>450</v>
      </c>
      <c r="E576" s="26">
        <v>0</v>
      </c>
      <c r="F576" s="42">
        <f t="shared" si="59"/>
        <v>450</v>
      </c>
      <c r="G576" s="54">
        <v>1</v>
      </c>
      <c r="H576" s="26">
        <f t="shared" si="58"/>
        <v>450</v>
      </c>
      <c r="I576" s="5"/>
      <c r="J576" s="2">
        <v>1</v>
      </c>
    </row>
    <row r="577" spans="1:10">
      <c r="A577" s="46" t="s">
        <v>299</v>
      </c>
      <c r="B577" s="52" t="s">
        <v>406</v>
      </c>
      <c r="C577" s="54" t="s">
        <v>377</v>
      </c>
      <c r="D577" s="26">
        <v>30.6</v>
      </c>
      <c r="E577" s="26">
        <v>0</v>
      </c>
      <c r="F577" s="42">
        <f t="shared" si="59"/>
        <v>30.6</v>
      </c>
      <c r="G577" s="54">
        <v>1</v>
      </c>
      <c r="H577" s="26">
        <f t="shared" si="58"/>
        <v>30.6</v>
      </c>
      <c r="I577" s="5"/>
      <c r="J577" s="2">
        <v>3</v>
      </c>
    </row>
    <row r="578" spans="1:10">
      <c r="A578" s="46" t="s">
        <v>299</v>
      </c>
      <c r="B578" s="52" t="s">
        <v>407</v>
      </c>
      <c r="C578" s="54" t="s">
        <v>377</v>
      </c>
      <c r="D578" s="26">
        <v>165</v>
      </c>
      <c r="E578" s="26">
        <v>0</v>
      </c>
      <c r="F578" s="42">
        <f t="shared" si="59"/>
        <v>165</v>
      </c>
      <c r="G578" s="54">
        <v>1</v>
      </c>
      <c r="H578" s="26">
        <f t="shared" si="58"/>
        <v>165</v>
      </c>
      <c r="I578" s="5"/>
      <c r="J578" s="2">
        <v>1</v>
      </c>
    </row>
    <row r="579" spans="1:10">
      <c r="A579" s="46" t="s">
        <v>299</v>
      </c>
      <c r="B579" s="52" t="s">
        <v>408</v>
      </c>
      <c r="C579" s="54" t="s">
        <v>377</v>
      </c>
      <c r="D579" s="26">
        <v>1850</v>
      </c>
      <c r="E579" s="26">
        <v>0</v>
      </c>
      <c r="F579" s="42">
        <f t="shared" si="59"/>
        <v>1850</v>
      </c>
      <c r="G579" s="54">
        <v>1</v>
      </c>
      <c r="H579" s="26">
        <f t="shared" si="58"/>
        <v>1850</v>
      </c>
      <c r="I579" s="5"/>
      <c r="J579" s="2">
        <v>1</v>
      </c>
    </row>
    <row r="580" spans="1:10">
      <c r="A580" s="46" t="s">
        <v>299</v>
      </c>
      <c r="B580" s="52" t="s">
        <v>409</v>
      </c>
      <c r="C580" s="54" t="s">
        <v>377</v>
      </c>
      <c r="D580" s="26">
        <v>800</v>
      </c>
      <c r="E580" s="26">
        <v>0</v>
      </c>
      <c r="F580" s="42">
        <f t="shared" si="59"/>
        <v>800</v>
      </c>
      <c r="G580" s="54">
        <v>1</v>
      </c>
      <c r="H580" s="26">
        <f t="shared" si="58"/>
        <v>800</v>
      </c>
      <c r="I580" s="5"/>
      <c r="J580" s="2">
        <v>1</v>
      </c>
    </row>
    <row r="581" spans="1:10">
      <c r="A581" s="46" t="s">
        <v>299</v>
      </c>
      <c r="B581" s="52" t="s">
        <v>410</v>
      </c>
      <c r="C581" s="54" t="s">
        <v>377</v>
      </c>
      <c r="D581" s="26">
        <v>800</v>
      </c>
      <c r="E581" s="26">
        <v>0</v>
      </c>
      <c r="F581" s="42">
        <f t="shared" si="59"/>
        <v>800</v>
      </c>
      <c r="G581" s="54">
        <v>1</v>
      </c>
      <c r="H581" s="26">
        <f t="shared" si="58"/>
        <v>800</v>
      </c>
      <c r="I581" s="5"/>
      <c r="J581" s="2">
        <v>1</v>
      </c>
    </row>
    <row r="582" spans="1:10">
      <c r="A582" s="46" t="s">
        <v>299</v>
      </c>
      <c r="B582" s="52" t="s">
        <v>411</v>
      </c>
      <c r="C582" s="54" t="s">
        <v>377</v>
      </c>
      <c r="D582" s="26">
        <v>90</v>
      </c>
      <c r="E582" s="26">
        <v>0</v>
      </c>
      <c r="F582" s="42">
        <f t="shared" si="59"/>
        <v>90</v>
      </c>
      <c r="G582" s="54">
        <v>1</v>
      </c>
      <c r="H582" s="26">
        <f t="shared" si="58"/>
        <v>90</v>
      </c>
      <c r="I582" s="5"/>
      <c r="J582" s="2">
        <v>13</v>
      </c>
    </row>
    <row r="583" spans="1:10">
      <c r="A583" s="46" t="s">
        <v>299</v>
      </c>
      <c r="B583" s="52" t="s">
        <v>412</v>
      </c>
      <c r="C583" s="54" t="s">
        <v>377</v>
      </c>
      <c r="D583" s="26">
        <v>10.5</v>
      </c>
      <c r="E583" s="26">
        <v>0</v>
      </c>
      <c r="F583" s="42">
        <f t="shared" si="59"/>
        <v>10.5</v>
      </c>
      <c r="G583" s="54">
        <v>2</v>
      </c>
      <c r="H583" s="26">
        <f t="shared" si="58"/>
        <v>21</v>
      </c>
      <c r="I583" s="5"/>
      <c r="J583" s="2">
        <v>24</v>
      </c>
    </row>
    <row r="584" spans="1:10">
      <c r="A584" s="46" t="s">
        <v>299</v>
      </c>
      <c r="B584" s="52" t="s">
        <v>413</v>
      </c>
      <c r="C584" s="54" t="s">
        <v>377</v>
      </c>
      <c r="D584" s="26">
        <v>385</v>
      </c>
      <c r="E584" s="26">
        <v>0</v>
      </c>
      <c r="F584" s="42">
        <f t="shared" si="59"/>
        <v>385</v>
      </c>
      <c r="G584" s="54">
        <v>1</v>
      </c>
      <c r="H584" s="26">
        <f t="shared" si="58"/>
        <v>385</v>
      </c>
      <c r="I584" s="5"/>
      <c r="J584" s="2">
        <v>1</v>
      </c>
    </row>
    <row r="585" spans="1:10">
      <c r="A585" s="98" t="s">
        <v>414</v>
      </c>
      <c r="B585" s="99"/>
      <c r="C585" s="99"/>
      <c r="D585" s="99"/>
      <c r="E585" s="99"/>
      <c r="F585" s="99"/>
      <c r="G585" s="99"/>
      <c r="H585" s="100"/>
      <c r="I585" s="5"/>
      <c r="J585" s="1"/>
    </row>
    <row r="586" spans="1:10">
      <c r="A586" s="46" t="s">
        <v>299</v>
      </c>
      <c r="B586" s="33" t="s">
        <v>415</v>
      </c>
      <c r="C586" s="54" t="s">
        <v>416</v>
      </c>
      <c r="D586" s="26">
        <v>25</v>
      </c>
      <c r="E586" s="26">
        <v>0</v>
      </c>
      <c r="F586" s="42">
        <f t="shared" si="59"/>
        <v>25</v>
      </c>
      <c r="G586" s="54">
        <v>12</v>
      </c>
      <c r="H586" s="26">
        <f t="shared" si="58"/>
        <v>300</v>
      </c>
      <c r="I586" s="5"/>
      <c r="J586" s="2">
        <v>125</v>
      </c>
    </row>
    <row r="587" spans="1:10">
      <c r="A587" s="46" t="s">
        <v>299</v>
      </c>
      <c r="B587" s="33" t="s">
        <v>417</v>
      </c>
      <c r="C587" s="54" t="s">
        <v>416</v>
      </c>
      <c r="D587" s="26">
        <v>30</v>
      </c>
      <c r="E587" s="26">
        <v>0</v>
      </c>
      <c r="F587" s="42">
        <f t="shared" si="59"/>
        <v>30</v>
      </c>
      <c r="G587" s="54">
        <v>8</v>
      </c>
      <c r="H587" s="26">
        <f t="shared" si="58"/>
        <v>240</v>
      </c>
      <c r="I587" s="5"/>
      <c r="J587" s="2">
        <v>77</v>
      </c>
    </row>
    <row r="588" spans="1:10">
      <c r="A588" s="46" t="s">
        <v>299</v>
      </c>
      <c r="B588" s="33" t="s">
        <v>418</v>
      </c>
      <c r="C588" s="54" t="s">
        <v>416</v>
      </c>
      <c r="D588" s="26">
        <v>17.5</v>
      </c>
      <c r="E588" s="26">
        <v>0</v>
      </c>
      <c r="F588" s="42">
        <f t="shared" si="59"/>
        <v>17.5</v>
      </c>
      <c r="G588" s="54">
        <v>5</v>
      </c>
      <c r="H588" s="26">
        <f t="shared" si="58"/>
        <v>87.5</v>
      </c>
      <c r="I588" s="5"/>
      <c r="J588" s="2">
        <v>50</v>
      </c>
    </row>
    <row r="589" spans="1:10">
      <c r="A589" s="46" t="s">
        <v>299</v>
      </c>
      <c r="B589" s="33" t="s">
        <v>419</v>
      </c>
      <c r="C589" s="54" t="s">
        <v>377</v>
      </c>
      <c r="D589" s="26">
        <v>180</v>
      </c>
      <c r="E589" s="26">
        <v>0</v>
      </c>
      <c r="F589" s="42">
        <f t="shared" si="59"/>
        <v>180</v>
      </c>
      <c r="G589" s="54">
        <v>1</v>
      </c>
      <c r="H589" s="26">
        <f t="shared" si="58"/>
        <v>180</v>
      </c>
      <c r="I589" s="5"/>
      <c r="J589" s="2">
        <v>1</v>
      </c>
    </row>
    <row r="590" spans="1:10">
      <c r="A590" s="46" t="s">
        <v>299</v>
      </c>
      <c r="B590" s="33" t="s">
        <v>420</v>
      </c>
      <c r="C590" s="54" t="s">
        <v>377</v>
      </c>
      <c r="D590" s="26">
        <v>75</v>
      </c>
      <c r="E590" s="26">
        <v>0</v>
      </c>
      <c r="F590" s="42">
        <f t="shared" si="59"/>
        <v>75</v>
      </c>
      <c r="G590" s="54">
        <v>1</v>
      </c>
      <c r="H590" s="26">
        <f t="shared" si="58"/>
        <v>75</v>
      </c>
      <c r="I590" s="5"/>
      <c r="J590" s="2">
        <v>1</v>
      </c>
    </row>
    <row r="591" spans="1:10">
      <c r="A591" s="46" t="s">
        <v>299</v>
      </c>
      <c r="B591" s="33" t="s">
        <v>421</v>
      </c>
      <c r="C591" s="54" t="s">
        <v>377</v>
      </c>
      <c r="D591" s="26">
        <v>15</v>
      </c>
      <c r="E591" s="26">
        <v>0</v>
      </c>
      <c r="F591" s="42">
        <f t="shared" si="59"/>
        <v>15</v>
      </c>
      <c r="G591" s="54">
        <v>1</v>
      </c>
      <c r="H591" s="26">
        <f t="shared" si="58"/>
        <v>15</v>
      </c>
      <c r="I591" s="5"/>
      <c r="J591" s="2">
        <v>1</v>
      </c>
    </row>
    <row r="592" spans="1:10">
      <c r="A592" s="46" t="s">
        <v>299</v>
      </c>
      <c r="B592" s="33" t="s">
        <v>422</v>
      </c>
      <c r="C592" s="54" t="s">
        <v>377</v>
      </c>
      <c r="D592" s="26">
        <v>12</v>
      </c>
      <c r="E592" s="26">
        <v>0</v>
      </c>
      <c r="F592" s="42">
        <f t="shared" si="59"/>
        <v>12</v>
      </c>
      <c r="G592" s="54">
        <v>1</v>
      </c>
      <c r="H592" s="26">
        <f t="shared" si="58"/>
        <v>12</v>
      </c>
      <c r="I592" s="5"/>
      <c r="J592" s="2">
        <v>2</v>
      </c>
    </row>
    <row r="593" spans="1:10">
      <c r="A593" s="46" t="s">
        <v>299</v>
      </c>
      <c r="B593" s="33" t="s">
        <v>423</v>
      </c>
      <c r="C593" s="54" t="s">
        <v>377</v>
      </c>
      <c r="D593" s="26">
        <v>12</v>
      </c>
      <c r="E593" s="26">
        <v>0</v>
      </c>
      <c r="F593" s="42">
        <f t="shared" si="59"/>
        <v>12</v>
      </c>
      <c r="G593" s="54">
        <v>1</v>
      </c>
      <c r="H593" s="26">
        <f t="shared" si="58"/>
        <v>12</v>
      </c>
      <c r="I593" s="5"/>
      <c r="J593" s="2">
        <v>1</v>
      </c>
    </row>
    <row r="594" spans="1:10">
      <c r="A594" s="46" t="s">
        <v>299</v>
      </c>
      <c r="B594" s="33" t="s">
        <v>424</v>
      </c>
      <c r="C594" s="54" t="s">
        <v>377</v>
      </c>
      <c r="D594" s="26">
        <v>55</v>
      </c>
      <c r="E594" s="26">
        <v>0</v>
      </c>
      <c r="F594" s="42">
        <f t="shared" si="59"/>
        <v>55</v>
      </c>
      <c r="G594" s="54">
        <v>1</v>
      </c>
      <c r="H594" s="26">
        <f t="shared" si="58"/>
        <v>55</v>
      </c>
      <c r="I594" s="5"/>
      <c r="J594" s="2">
        <v>1</v>
      </c>
    </row>
    <row r="595" spans="1:10">
      <c r="A595" s="46" t="s">
        <v>299</v>
      </c>
      <c r="B595" s="33" t="s">
        <v>425</v>
      </c>
      <c r="C595" s="54" t="s">
        <v>377</v>
      </c>
      <c r="D595" s="26">
        <v>17</v>
      </c>
      <c r="E595" s="26">
        <v>0</v>
      </c>
      <c r="F595" s="42">
        <f t="shared" si="59"/>
        <v>17</v>
      </c>
      <c r="G595" s="54">
        <v>3</v>
      </c>
      <c r="H595" s="26">
        <f t="shared" si="58"/>
        <v>51</v>
      </c>
      <c r="I595" s="5"/>
      <c r="J595" s="2">
        <v>31</v>
      </c>
    </row>
    <row r="596" spans="1:10">
      <c r="A596" s="46" t="s">
        <v>299</v>
      </c>
      <c r="B596" s="33" t="s">
        <v>426</v>
      </c>
      <c r="C596" s="54" t="s">
        <v>377</v>
      </c>
      <c r="D596" s="26">
        <v>10</v>
      </c>
      <c r="E596" s="26">
        <v>0</v>
      </c>
      <c r="F596" s="42">
        <f t="shared" si="59"/>
        <v>10</v>
      </c>
      <c r="G596" s="54">
        <v>19</v>
      </c>
      <c r="H596" s="26">
        <f t="shared" si="58"/>
        <v>190</v>
      </c>
      <c r="I596" s="5"/>
      <c r="J596" s="2">
        <v>187</v>
      </c>
    </row>
    <row r="597" spans="1:10">
      <c r="A597" s="46" t="s">
        <v>299</v>
      </c>
      <c r="B597" s="33" t="s">
        <v>427</v>
      </c>
      <c r="C597" s="54" t="s">
        <v>377</v>
      </c>
      <c r="D597" s="26">
        <v>9</v>
      </c>
      <c r="E597" s="26">
        <v>0</v>
      </c>
      <c r="F597" s="42">
        <f t="shared" si="59"/>
        <v>9</v>
      </c>
      <c r="G597" s="54">
        <v>6</v>
      </c>
      <c r="H597" s="26">
        <f t="shared" si="58"/>
        <v>54</v>
      </c>
      <c r="I597" s="5"/>
      <c r="J597" s="2">
        <v>65</v>
      </c>
    </row>
    <row r="598" spans="1:10">
      <c r="A598" s="46" t="s">
        <v>299</v>
      </c>
      <c r="B598" s="33" t="s">
        <v>428</v>
      </c>
      <c r="C598" s="54" t="s">
        <v>377</v>
      </c>
      <c r="D598" s="26">
        <v>8</v>
      </c>
      <c r="E598" s="26">
        <v>0</v>
      </c>
      <c r="F598" s="42">
        <f t="shared" si="59"/>
        <v>8</v>
      </c>
      <c r="G598" s="54">
        <v>4</v>
      </c>
      <c r="H598" s="26">
        <f t="shared" si="58"/>
        <v>32</v>
      </c>
      <c r="I598" s="5"/>
      <c r="J598" s="2">
        <v>39</v>
      </c>
    </row>
    <row r="599" spans="1:10">
      <c r="A599" s="46" t="s">
        <v>299</v>
      </c>
      <c r="B599" s="33" t="s">
        <v>429</v>
      </c>
      <c r="C599" s="54" t="s">
        <v>377</v>
      </c>
      <c r="D599" s="26">
        <v>7.5</v>
      </c>
      <c r="E599" s="26">
        <v>0</v>
      </c>
      <c r="F599" s="42">
        <f t="shared" si="59"/>
        <v>7.5</v>
      </c>
      <c r="G599" s="54">
        <v>4</v>
      </c>
      <c r="H599" s="26">
        <f t="shared" si="58"/>
        <v>30</v>
      </c>
      <c r="I599" s="5"/>
      <c r="J599" s="2">
        <v>40</v>
      </c>
    </row>
    <row r="600" spans="1:10">
      <c r="A600" s="46" t="s">
        <v>299</v>
      </c>
      <c r="B600" s="33" t="s">
        <v>430</v>
      </c>
      <c r="C600" s="54" t="s">
        <v>377</v>
      </c>
      <c r="D600" s="26">
        <v>8</v>
      </c>
      <c r="E600" s="26">
        <v>0</v>
      </c>
      <c r="F600" s="42">
        <f t="shared" si="59"/>
        <v>8</v>
      </c>
      <c r="G600" s="54">
        <v>6</v>
      </c>
      <c r="H600" s="26">
        <f t="shared" si="58"/>
        <v>48</v>
      </c>
      <c r="I600" s="5"/>
      <c r="J600" s="2">
        <v>54</v>
      </c>
    </row>
    <row r="601" spans="1:10">
      <c r="A601" s="46" t="s">
        <v>299</v>
      </c>
      <c r="B601" s="33" t="s">
        <v>431</v>
      </c>
      <c r="C601" s="54" t="s">
        <v>377</v>
      </c>
      <c r="D601" s="26">
        <v>8</v>
      </c>
      <c r="E601" s="26">
        <v>0</v>
      </c>
      <c r="F601" s="42">
        <f t="shared" si="59"/>
        <v>8</v>
      </c>
      <c r="G601" s="54">
        <v>2</v>
      </c>
      <c r="H601" s="26">
        <f t="shared" si="58"/>
        <v>16</v>
      </c>
      <c r="I601" s="5"/>
      <c r="J601" s="2">
        <v>20</v>
      </c>
    </row>
    <row r="602" spans="1:10">
      <c r="A602" s="46" t="s">
        <v>299</v>
      </c>
      <c r="B602" s="33" t="s">
        <v>432</v>
      </c>
      <c r="C602" s="54" t="s">
        <v>377</v>
      </c>
      <c r="D602" s="26">
        <v>8</v>
      </c>
      <c r="E602" s="26">
        <v>0</v>
      </c>
      <c r="F602" s="42">
        <f t="shared" si="59"/>
        <v>8</v>
      </c>
      <c r="G602" s="54">
        <v>5</v>
      </c>
      <c r="H602" s="26">
        <f t="shared" si="58"/>
        <v>40</v>
      </c>
      <c r="I602" s="5"/>
      <c r="J602" s="2">
        <v>45</v>
      </c>
    </row>
    <row r="603" spans="1:10">
      <c r="A603" s="46" t="s">
        <v>299</v>
      </c>
      <c r="B603" s="33" t="s">
        <v>433</v>
      </c>
      <c r="C603" s="54" t="s">
        <v>377</v>
      </c>
      <c r="D603" s="26">
        <v>8</v>
      </c>
      <c r="E603" s="26">
        <v>0</v>
      </c>
      <c r="F603" s="42">
        <f t="shared" si="59"/>
        <v>8</v>
      </c>
      <c r="G603" s="54">
        <v>2</v>
      </c>
      <c r="H603" s="26">
        <f t="shared" si="58"/>
        <v>16</v>
      </c>
      <c r="I603" s="5"/>
      <c r="J603" s="2">
        <v>25</v>
      </c>
    </row>
    <row r="604" spans="1:10">
      <c r="A604" s="46" t="s">
        <v>299</v>
      </c>
      <c r="B604" s="33" t="s">
        <v>434</v>
      </c>
      <c r="C604" s="54" t="s">
        <v>377</v>
      </c>
      <c r="D604" s="26">
        <v>7</v>
      </c>
      <c r="E604" s="26">
        <v>0</v>
      </c>
      <c r="F604" s="42">
        <f t="shared" si="59"/>
        <v>7</v>
      </c>
      <c r="G604" s="54">
        <v>3</v>
      </c>
      <c r="H604" s="26">
        <f t="shared" si="58"/>
        <v>21</v>
      </c>
      <c r="I604" s="5"/>
      <c r="J604" s="2">
        <v>32</v>
      </c>
    </row>
    <row r="605" spans="1:10">
      <c r="A605" s="46" t="s">
        <v>299</v>
      </c>
      <c r="B605" s="33" t="s">
        <v>435</v>
      </c>
      <c r="C605" s="54" t="s">
        <v>377</v>
      </c>
      <c r="D605" s="26">
        <v>9</v>
      </c>
      <c r="E605" s="26">
        <v>0</v>
      </c>
      <c r="F605" s="42">
        <f t="shared" si="59"/>
        <v>9</v>
      </c>
      <c r="G605" s="54">
        <v>3</v>
      </c>
      <c r="H605" s="26">
        <f t="shared" si="58"/>
        <v>27</v>
      </c>
      <c r="I605" s="5"/>
      <c r="J605" s="2">
        <v>32</v>
      </c>
    </row>
    <row r="606" spans="1:10">
      <c r="A606" s="46" t="s">
        <v>299</v>
      </c>
      <c r="B606" s="33" t="s">
        <v>436</v>
      </c>
      <c r="C606" s="54" t="s">
        <v>377</v>
      </c>
      <c r="D606" s="26">
        <v>7</v>
      </c>
      <c r="E606" s="26">
        <v>0</v>
      </c>
      <c r="F606" s="42">
        <f t="shared" si="59"/>
        <v>7</v>
      </c>
      <c r="G606" s="54">
        <v>3</v>
      </c>
      <c r="H606" s="26">
        <f t="shared" si="58"/>
        <v>21</v>
      </c>
      <c r="I606" s="5"/>
      <c r="J606" s="2">
        <v>32</v>
      </c>
    </row>
    <row r="607" spans="1:10">
      <c r="A607" s="46" t="s">
        <v>299</v>
      </c>
      <c r="B607" s="33" t="s">
        <v>437</v>
      </c>
      <c r="C607" s="54" t="s">
        <v>377</v>
      </c>
      <c r="D607" s="26">
        <v>7</v>
      </c>
      <c r="E607" s="26">
        <v>0</v>
      </c>
      <c r="F607" s="42">
        <f t="shared" si="59"/>
        <v>7</v>
      </c>
      <c r="G607" s="54">
        <v>2</v>
      </c>
      <c r="H607" s="26">
        <f t="shared" si="58"/>
        <v>14</v>
      </c>
      <c r="I607" s="5"/>
      <c r="J607" s="2">
        <v>15</v>
      </c>
    </row>
    <row r="608" spans="1:10">
      <c r="A608" s="46" t="s">
        <v>299</v>
      </c>
      <c r="B608" s="33" t="s">
        <v>438</v>
      </c>
      <c r="C608" s="54" t="s">
        <v>377</v>
      </c>
      <c r="D608" s="26">
        <v>7</v>
      </c>
      <c r="E608" s="26">
        <v>0</v>
      </c>
      <c r="F608" s="42">
        <f t="shared" si="59"/>
        <v>7</v>
      </c>
      <c r="G608" s="54">
        <v>2</v>
      </c>
      <c r="H608" s="26">
        <f t="shared" si="58"/>
        <v>14</v>
      </c>
      <c r="I608" s="5"/>
      <c r="J608" s="2">
        <v>18</v>
      </c>
    </row>
    <row r="609" spans="1:10">
      <c r="A609" s="46" t="s">
        <v>299</v>
      </c>
      <c r="B609" s="33" t="s">
        <v>439</v>
      </c>
      <c r="C609" s="54" t="s">
        <v>377</v>
      </c>
      <c r="D609" s="26">
        <v>6.8</v>
      </c>
      <c r="E609" s="26">
        <v>0</v>
      </c>
      <c r="F609" s="42">
        <f t="shared" si="59"/>
        <v>6.8</v>
      </c>
      <c r="G609" s="54">
        <v>4</v>
      </c>
      <c r="H609" s="26">
        <f t="shared" si="58"/>
        <v>27.2</v>
      </c>
      <c r="I609" s="5"/>
      <c r="J609" s="2">
        <v>45</v>
      </c>
    </row>
    <row r="610" spans="1:10">
      <c r="A610" s="46" t="s">
        <v>299</v>
      </c>
      <c r="B610" s="33" t="s">
        <v>440</v>
      </c>
      <c r="C610" s="54" t="s">
        <v>377</v>
      </c>
      <c r="D610" s="26">
        <v>7</v>
      </c>
      <c r="E610" s="26">
        <v>0</v>
      </c>
      <c r="F610" s="42">
        <f t="shared" si="59"/>
        <v>7</v>
      </c>
      <c r="G610" s="54">
        <v>5</v>
      </c>
      <c r="H610" s="26">
        <f t="shared" si="58"/>
        <v>35</v>
      </c>
      <c r="I610" s="5"/>
      <c r="J610" s="2">
        <v>55</v>
      </c>
    </row>
    <row r="611" spans="1:10">
      <c r="A611" s="46" t="s">
        <v>299</v>
      </c>
      <c r="B611" s="33" t="s">
        <v>441</v>
      </c>
      <c r="C611" s="54" t="s">
        <v>377</v>
      </c>
      <c r="D611" s="26">
        <v>12</v>
      </c>
      <c r="E611" s="26">
        <v>0</v>
      </c>
      <c r="F611" s="42">
        <f t="shared" si="59"/>
        <v>12</v>
      </c>
      <c r="G611" s="54">
        <v>3</v>
      </c>
      <c r="H611" s="26">
        <f t="shared" si="58"/>
        <v>36</v>
      </c>
      <c r="I611" s="5"/>
      <c r="J611" s="2">
        <v>30</v>
      </c>
    </row>
    <row r="612" spans="1:10">
      <c r="A612" s="46" t="s">
        <v>299</v>
      </c>
      <c r="B612" s="33" t="s">
        <v>442</v>
      </c>
      <c r="C612" s="54" t="s">
        <v>377</v>
      </c>
      <c r="D612" s="26">
        <v>8</v>
      </c>
      <c r="E612" s="26">
        <v>0</v>
      </c>
      <c r="F612" s="42">
        <f t="shared" si="59"/>
        <v>8</v>
      </c>
      <c r="G612" s="54">
        <v>2</v>
      </c>
      <c r="H612" s="26">
        <f t="shared" si="58"/>
        <v>16</v>
      </c>
      <c r="I612" s="5"/>
      <c r="J612" s="2">
        <v>20</v>
      </c>
    </row>
    <row r="613" spans="1:10">
      <c r="A613" s="46" t="s">
        <v>299</v>
      </c>
      <c r="B613" s="33" t="s">
        <v>443</v>
      </c>
      <c r="C613" s="54" t="s">
        <v>377</v>
      </c>
      <c r="D613" s="26">
        <v>7</v>
      </c>
      <c r="E613" s="26">
        <v>0</v>
      </c>
      <c r="F613" s="42">
        <f t="shared" si="59"/>
        <v>7</v>
      </c>
      <c r="G613" s="54">
        <v>2</v>
      </c>
      <c r="H613" s="26">
        <f t="shared" si="58"/>
        <v>14</v>
      </c>
      <c r="I613" s="5"/>
      <c r="J613" s="2">
        <v>20</v>
      </c>
    </row>
    <row r="614" spans="1:10">
      <c r="A614" s="46" t="s">
        <v>299</v>
      </c>
      <c r="B614" s="33" t="s">
        <v>444</v>
      </c>
      <c r="C614" s="54" t="s">
        <v>377</v>
      </c>
      <c r="D614" s="26">
        <v>15</v>
      </c>
      <c r="E614" s="26">
        <v>0</v>
      </c>
      <c r="F614" s="42">
        <f t="shared" si="59"/>
        <v>15</v>
      </c>
      <c r="G614" s="54">
        <v>1</v>
      </c>
      <c r="H614" s="26">
        <f t="shared" si="58"/>
        <v>15</v>
      </c>
      <c r="I614" s="5"/>
      <c r="J614" s="2">
        <v>10</v>
      </c>
    </row>
    <row r="615" spans="1:10">
      <c r="A615" s="46" t="s">
        <v>299</v>
      </c>
      <c r="B615" s="33" t="s">
        <v>445</v>
      </c>
      <c r="C615" s="54" t="s">
        <v>377</v>
      </c>
      <c r="D615" s="26">
        <v>12</v>
      </c>
      <c r="E615" s="26">
        <v>0</v>
      </c>
      <c r="F615" s="42">
        <f t="shared" si="59"/>
        <v>12</v>
      </c>
      <c r="G615" s="54">
        <v>3</v>
      </c>
      <c r="H615" s="26">
        <f t="shared" si="58"/>
        <v>36</v>
      </c>
      <c r="I615" s="5"/>
      <c r="J615" s="2">
        <v>30</v>
      </c>
    </row>
    <row r="616" spans="1:10">
      <c r="A616" s="46" t="s">
        <v>299</v>
      </c>
      <c r="B616" s="33" t="s">
        <v>446</v>
      </c>
      <c r="C616" s="54" t="s">
        <v>377</v>
      </c>
      <c r="D616" s="26">
        <v>11</v>
      </c>
      <c r="E616" s="26">
        <v>0</v>
      </c>
      <c r="F616" s="42">
        <f t="shared" si="59"/>
        <v>11</v>
      </c>
      <c r="G616" s="54">
        <v>3</v>
      </c>
      <c r="H616" s="26">
        <f t="shared" si="58"/>
        <v>33</v>
      </c>
      <c r="I616" s="5"/>
      <c r="J616" s="2">
        <v>30</v>
      </c>
    </row>
    <row r="617" spans="1:10">
      <c r="A617" s="46" t="s">
        <v>299</v>
      </c>
      <c r="B617" s="33" t="s">
        <v>447</v>
      </c>
      <c r="C617" s="54" t="s">
        <v>377</v>
      </c>
      <c r="D617" s="26">
        <v>12</v>
      </c>
      <c r="E617" s="26">
        <v>0</v>
      </c>
      <c r="F617" s="42">
        <f t="shared" si="59"/>
        <v>12</v>
      </c>
      <c r="G617" s="54">
        <v>12</v>
      </c>
      <c r="H617" s="26">
        <f t="shared" si="58"/>
        <v>144</v>
      </c>
      <c r="I617" s="5"/>
      <c r="J617" s="2">
        <v>120</v>
      </c>
    </row>
    <row r="618" spans="1:10">
      <c r="A618" s="46" t="s">
        <v>299</v>
      </c>
      <c r="B618" s="33" t="s">
        <v>448</v>
      </c>
      <c r="C618" s="54" t="s">
        <v>377</v>
      </c>
      <c r="D618" s="26">
        <v>12</v>
      </c>
      <c r="E618" s="26">
        <v>0</v>
      </c>
      <c r="F618" s="42">
        <f t="shared" si="59"/>
        <v>12</v>
      </c>
      <c r="G618" s="54">
        <v>11</v>
      </c>
      <c r="H618" s="26">
        <f t="shared" si="58"/>
        <v>132</v>
      </c>
      <c r="I618" s="5"/>
      <c r="J618" s="2">
        <v>110</v>
      </c>
    </row>
    <row r="619" spans="1:10">
      <c r="A619" s="46" t="s">
        <v>299</v>
      </c>
      <c r="B619" s="33" t="s">
        <v>449</v>
      </c>
      <c r="C619" s="54" t="s">
        <v>377</v>
      </c>
      <c r="D619" s="26">
        <v>12</v>
      </c>
      <c r="E619" s="26">
        <v>0</v>
      </c>
      <c r="F619" s="42">
        <f t="shared" si="59"/>
        <v>12</v>
      </c>
      <c r="G619" s="54">
        <v>4</v>
      </c>
      <c r="H619" s="26">
        <f t="shared" si="58"/>
        <v>48</v>
      </c>
      <c r="I619" s="5"/>
      <c r="J619" s="2">
        <v>40</v>
      </c>
    </row>
    <row r="620" spans="1:10">
      <c r="A620" s="46" t="s">
        <v>299</v>
      </c>
      <c r="B620" s="33" t="s">
        <v>450</v>
      </c>
      <c r="C620" s="54" t="s">
        <v>377</v>
      </c>
      <c r="D620" s="26">
        <v>12</v>
      </c>
      <c r="E620" s="26">
        <v>0</v>
      </c>
      <c r="F620" s="42">
        <f t="shared" si="59"/>
        <v>12</v>
      </c>
      <c r="G620" s="54">
        <v>2</v>
      </c>
      <c r="H620" s="26">
        <f t="shared" si="58"/>
        <v>24</v>
      </c>
      <c r="I620" s="5"/>
      <c r="J620" s="2">
        <v>20</v>
      </c>
    </row>
    <row r="621" spans="1:10">
      <c r="A621" s="98" t="s">
        <v>451</v>
      </c>
      <c r="B621" s="99"/>
      <c r="C621" s="99"/>
      <c r="D621" s="99"/>
      <c r="E621" s="99"/>
      <c r="F621" s="99"/>
      <c r="G621" s="99"/>
      <c r="H621" s="100"/>
      <c r="I621" s="5"/>
      <c r="J621" s="1"/>
    </row>
    <row r="622" spans="1:10" ht="24">
      <c r="A622" s="46" t="s">
        <v>299</v>
      </c>
      <c r="B622" s="33" t="s">
        <v>452</v>
      </c>
      <c r="C622" s="54" t="s">
        <v>7</v>
      </c>
      <c r="D622" s="26">
        <v>2.85</v>
      </c>
      <c r="E622" s="26">
        <v>0</v>
      </c>
      <c r="F622" s="42">
        <f t="shared" si="59"/>
        <v>2.85</v>
      </c>
      <c r="G622" s="54">
        <v>60</v>
      </c>
      <c r="H622" s="26">
        <f t="shared" si="58"/>
        <v>171</v>
      </c>
      <c r="I622" s="5"/>
      <c r="J622" s="2">
        <v>600</v>
      </c>
    </row>
    <row r="623" spans="1:10">
      <c r="A623" s="46" t="s">
        <v>299</v>
      </c>
      <c r="B623" s="33" t="s">
        <v>453</v>
      </c>
      <c r="C623" s="54" t="s">
        <v>390</v>
      </c>
      <c r="D623" s="26">
        <v>230</v>
      </c>
      <c r="E623" s="26">
        <v>0</v>
      </c>
      <c r="F623" s="42">
        <f t="shared" si="59"/>
        <v>230</v>
      </c>
      <c r="G623" s="54">
        <v>1</v>
      </c>
      <c r="H623" s="26">
        <f t="shared" si="58"/>
        <v>230</v>
      </c>
      <c r="I623" s="5"/>
      <c r="J623" s="2">
        <v>2</v>
      </c>
    </row>
    <row r="624" spans="1:10">
      <c r="A624" s="46" t="s">
        <v>299</v>
      </c>
      <c r="B624" s="33" t="s">
        <v>454</v>
      </c>
      <c r="C624" s="54" t="s">
        <v>7</v>
      </c>
      <c r="D624" s="26">
        <v>2.6</v>
      </c>
      <c r="E624" s="26">
        <v>0</v>
      </c>
      <c r="F624" s="42">
        <f t="shared" si="59"/>
        <v>2.6</v>
      </c>
      <c r="G624" s="54">
        <v>220</v>
      </c>
      <c r="H624" s="26">
        <f t="shared" si="58"/>
        <v>572</v>
      </c>
      <c r="I624" s="5"/>
      <c r="J624" s="2">
        <v>2200</v>
      </c>
    </row>
    <row r="625" spans="1:11">
      <c r="A625" s="46" t="s">
        <v>299</v>
      </c>
      <c r="B625" s="33" t="s">
        <v>455</v>
      </c>
      <c r="C625" s="54" t="s">
        <v>7</v>
      </c>
      <c r="D625" s="26">
        <v>1.6</v>
      </c>
      <c r="E625" s="26">
        <v>0</v>
      </c>
      <c r="F625" s="42">
        <f t="shared" si="59"/>
        <v>1.6</v>
      </c>
      <c r="G625" s="54">
        <v>220</v>
      </c>
      <c r="H625" s="26">
        <f t="shared" si="58"/>
        <v>352</v>
      </c>
      <c r="I625" s="5"/>
      <c r="J625" s="2">
        <v>2200</v>
      </c>
    </row>
    <row r="626" spans="1:11">
      <c r="A626" s="46" t="s">
        <v>299</v>
      </c>
      <c r="B626" s="33" t="s">
        <v>456</v>
      </c>
      <c r="C626" s="54" t="s">
        <v>7</v>
      </c>
      <c r="D626" s="26">
        <v>1.5</v>
      </c>
      <c r="E626" s="26">
        <v>0</v>
      </c>
      <c r="F626" s="42">
        <f t="shared" si="59"/>
        <v>1.5</v>
      </c>
      <c r="G626" s="54">
        <v>30</v>
      </c>
      <c r="H626" s="26">
        <f t="shared" si="58"/>
        <v>45</v>
      </c>
      <c r="I626" s="5"/>
      <c r="J626" s="2">
        <v>300</v>
      </c>
    </row>
    <row r="627" spans="1:11">
      <c r="A627" s="98" t="s">
        <v>457</v>
      </c>
      <c r="B627" s="99"/>
      <c r="C627" s="99"/>
      <c r="D627" s="99"/>
      <c r="E627" s="99"/>
      <c r="F627" s="99"/>
      <c r="G627" s="99"/>
      <c r="H627" s="100"/>
      <c r="I627" s="5"/>
      <c r="J627" s="1"/>
    </row>
    <row r="628" spans="1:11">
      <c r="A628" s="46" t="s">
        <v>299</v>
      </c>
      <c r="B628" s="33" t="s">
        <v>458</v>
      </c>
      <c r="C628" s="54" t="s">
        <v>377</v>
      </c>
      <c r="D628" s="26">
        <v>290</v>
      </c>
      <c r="E628" s="26">
        <v>0</v>
      </c>
      <c r="F628" s="42">
        <f t="shared" si="59"/>
        <v>290</v>
      </c>
      <c r="G628" s="54">
        <v>1</v>
      </c>
      <c r="H628" s="26">
        <f t="shared" si="58"/>
        <v>290</v>
      </c>
      <c r="I628" s="5"/>
      <c r="J628" s="2">
        <v>3</v>
      </c>
    </row>
    <row r="629" spans="1:11">
      <c r="A629" s="46" t="s">
        <v>299</v>
      </c>
      <c r="B629" s="33" t="s">
        <v>459</v>
      </c>
      <c r="C629" s="54" t="s">
        <v>390</v>
      </c>
      <c r="D629" s="26">
        <v>200</v>
      </c>
      <c r="E629" s="26">
        <v>0</v>
      </c>
      <c r="F629" s="42">
        <f t="shared" si="59"/>
        <v>200</v>
      </c>
      <c r="G629" s="54">
        <v>1</v>
      </c>
      <c r="H629" s="26">
        <f t="shared" si="58"/>
        <v>200</v>
      </c>
      <c r="I629" s="5"/>
      <c r="J629" s="2">
        <v>3</v>
      </c>
    </row>
    <row r="630" spans="1:11" ht="24">
      <c r="A630" s="46" t="s">
        <v>299</v>
      </c>
      <c r="B630" s="33" t="s">
        <v>460</v>
      </c>
      <c r="C630" s="54" t="s">
        <v>390</v>
      </c>
      <c r="D630" s="26">
        <v>410</v>
      </c>
      <c r="E630" s="26">
        <v>0</v>
      </c>
      <c r="F630" s="42">
        <f t="shared" si="59"/>
        <v>410</v>
      </c>
      <c r="G630" s="54">
        <v>1</v>
      </c>
      <c r="H630" s="26">
        <f t="shared" si="58"/>
        <v>410</v>
      </c>
      <c r="I630" s="5"/>
      <c r="J630" s="2">
        <v>3</v>
      </c>
    </row>
    <row r="631" spans="1:11" ht="24">
      <c r="A631" s="46" t="s">
        <v>299</v>
      </c>
      <c r="B631" s="33" t="s">
        <v>461</v>
      </c>
      <c r="C631" s="54" t="s">
        <v>390</v>
      </c>
      <c r="D631" s="26">
        <v>2395</v>
      </c>
      <c r="E631" s="26">
        <v>0</v>
      </c>
      <c r="F631" s="42">
        <f t="shared" si="59"/>
        <v>2395</v>
      </c>
      <c r="G631" s="54">
        <v>1</v>
      </c>
      <c r="H631" s="26">
        <f t="shared" ref="H631" si="60">G631*F631</f>
        <v>2395</v>
      </c>
      <c r="I631" s="5"/>
      <c r="J631" s="2">
        <v>3</v>
      </c>
    </row>
    <row r="632" spans="1:11">
      <c r="A632" s="89" t="s">
        <v>686</v>
      </c>
      <c r="B632" s="90"/>
      <c r="C632" s="90"/>
      <c r="D632" s="90"/>
      <c r="E632" s="90"/>
      <c r="F632" s="90"/>
      <c r="G632" s="90"/>
      <c r="H632" s="91"/>
      <c r="I632" s="5"/>
    </row>
    <row r="633" spans="1:11">
      <c r="A633" s="55" t="s">
        <v>666</v>
      </c>
      <c r="B633" s="27" t="s">
        <v>664</v>
      </c>
      <c r="C633" s="54" t="s">
        <v>48</v>
      </c>
      <c r="D633" s="36">
        <v>105</v>
      </c>
      <c r="E633" s="24">
        <v>43</v>
      </c>
      <c r="F633" s="42">
        <f t="shared" ref="F633:F634" si="61">E633+D633</f>
        <v>148</v>
      </c>
      <c r="G633" s="43" t="s">
        <v>231</v>
      </c>
      <c r="H633" s="26">
        <f>G633*F633</f>
        <v>4440</v>
      </c>
      <c r="I633" s="5"/>
    </row>
    <row r="634" spans="1:11" ht="36">
      <c r="A634" s="55" t="s">
        <v>667</v>
      </c>
      <c r="B634" s="27" t="s">
        <v>665</v>
      </c>
      <c r="C634" s="54" t="s">
        <v>48</v>
      </c>
      <c r="D634" s="36">
        <f>0.7*36.52</f>
        <v>25.564</v>
      </c>
      <c r="E634" s="24">
        <f>0.3*36.52</f>
        <v>10.956000000000001</v>
      </c>
      <c r="F634" s="42">
        <f t="shared" si="61"/>
        <v>36.520000000000003</v>
      </c>
      <c r="G634" s="43" t="s">
        <v>231</v>
      </c>
      <c r="H634" s="26">
        <f>G634*F634</f>
        <v>1095.6000000000001</v>
      </c>
    </row>
    <row r="635" spans="1:11">
      <c r="A635" s="66"/>
      <c r="B635" s="67"/>
      <c r="C635" s="68"/>
      <c r="D635" s="69"/>
      <c r="E635" s="70"/>
      <c r="F635" s="71"/>
      <c r="G635" s="72"/>
      <c r="H635" s="73"/>
    </row>
    <row r="636" spans="1:11">
      <c r="A636" s="66"/>
      <c r="B636" s="67"/>
      <c r="C636" s="68"/>
      <c r="D636" s="69"/>
      <c r="E636" s="70"/>
      <c r="F636" s="71"/>
      <c r="G636" s="72"/>
      <c r="H636" s="73"/>
    </row>
    <row r="637" spans="1:11">
      <c r="A637" s="89" t="s">
        <v>668</v>
      </c>
      <c r="B637" s="90"/>
      <c r="C637" s="90"/>
      <c r="D637" s="90"/>
      <c r="E637" s="90"/>
      <c r="F637" s="90"/>
      <c r="G637" s="90"/>
      <c r="H637" s="91"/>
    </row>
    <row r="638" spans="1:11" ht="24.75">
      <c r="A638" s="63" t="s">
        <v>687</v>
      </c>
      <c r="B638" s="56" t="s">
        <v>670</v>
      </c>
      <c r="C638" s="63" t="s">
        <v>669</v>
      </c>
      <c r="D638" s="64" t="s">
        <v>671</v>
      </c>
      <c r="E638" s="65">
        <v>0</v>
      </c>
      <c r="F638" s="42">
        <f t="shared" ref="F638" si="62">E638+D638</f>
        <v>96.87</v>
      </c>
      <c r="G638" s="43" t="s">
        <v>253</v>
      </c>
      <c r="H638" s="26">
        <f t="shared" ref="H638" si="63">G638*F638</f>
        <v>4843.5</v>
      </c>
    </row>
    <row r="639" spans="1:11">
      <c r="A639" s="75" t="s">
        <v>906</v>
      </c>
      <c r="B639" s="76"/>
      <c r="C639" s="76"/>
      <c r="D639" s="76"/>
      <c r="E639" s="76"/>
      <c r="F639" s="77"/>
      <c r="G639" s="78">
        <f>SUM(H7:H638)</f>
        <v>677883.25560000003</v>
      </c>
      <c r="H639" s="79"/>
      <c r="I639" s="9"/>
      <c r="J639" s="9"/>
      <c r="K639" s="9"/>
    </row>
    <row r="640" spans="1:11">
      <c r="A640" s="75" t="s">
        <v>929</v>
      </c>
      <c r="B640" s="76"/>
      <c r="C640" s="76"/>
      <c r="D640" s="76"/>
      <c r="E640" s="76"/>
      <c r="F640" s="77"/>
      <c r="G640" s="78">
        <f>G639*1.2463</f>
        <v>844845.90145428001</v>
      </c>
      <c r="H640" s="79"/>
    </row>
    <row r="641" spans="1:8" ht="67.5" customHeight="1">
      <c r="A641" s="101" t="s">
        <v>936</v>
      </c>
      <c r="B641" s="102"/>
      <c r="C641" s="102"/>
      <c r="D641" s="102"/>
      <c r="E641" s="102"/>
      <c r="F641" s="102"/>
      <c r="G641" s="102"/>
      <c r="H641" s="103"/>
    </row>
    <row r="642" spans="1:8">
      <c r="A642" s="14"/>
      <c r="B642" s="14"/>
      <c r="C642" s="14"/>
      <c r="D642" s="14"/>
      <c r="E642" s="14"/>
      <c r="F642" s="14"/>
      <c r="G642" s="14"/>
      <c r="H642" s="14"/>
    </row>
    <row r="643" spans="1:8">
      <c r="A643" s="14"/>
      <c r="B643" s="14"/>
      <c r="C643" s="14"/>
      <c r="D643" s="14"/>
      <c r="E643" s="14"/>
      <c r="F643" s="14"/>
      <c r="G643" s="14"/>
      <c r="H643" s="14"/>
    </row>
    <row r="644" spans="1:8">
      <c r="A644" s="14"/>
      <c r="B644" s="80" t="s">
        <v>935</v>
      </c>
      <c r="C644" s="80"/>
      <c r="D644" s="80"/>
      <c r="E644" s="80"/>
      <c r="F644" s="80"/>
      <c r="G644" s="14"/>
      <c r="H644" s="14"/>
    </row>
    <row r="645" spans="1:8">
      <c r="A645" s="14"/>
      <c r="B645" s="14"/>
      <c r="C645" s="14"/>
      <c r="D645" s="14"/>
      <c r="E645" s="14"/>
      <c r="F645" s="14"/>
      <c r="G645" s="14"/>
      <c r="H645" s="14"/>
    </row>
    <row r="646" spans="1:8">
      <c r="A646" s="14"/>
      <c r="B646" s="14"/>
      <c r="C646" s="14"/>
      <c r="D646" s="14"/>
      <c r="E646" s="14"/>
      <c r="F646" s="14"/>
      <c r="G646" s="14"/>
      <c r="H646" s="14"/>
    </row>
    <row r="647" spans="1:8" ht="18.75">
      <c r="A647" s="14"/>
      <c r="C647" s="14"/>
      <c r="D647" s="74"/>
      <c r="E647" s="14"/>
      <c r="F647" s="14"/>
      <c r="G647" s="14"/>
      <c r="H647" s="14"/>
    </row>
    <row r="648" spans="1:8">
      <c r="A648" s="14"/>
      <c r="E648" s="14"/>
      <c r="F648" s="14"/>
      <c r="G648" s="14"/>
      <c r="H648" s="14"/>
    </row>
    <row r="649" spans="1:8">
      <c r="A649" s="14"/>
      <c r="B649" s="80" t="s">
        <v>932</v>
      </c>
      <c r="C649" s="80"/>
      <c r="D649" s="80"/>
      <c r="E649" s="80"/>
      <c r="F649" s="80"/>
      <c r="G649" s="14"/>
      <c r="H649" s="14"/>
    </row>
    <row r="650" spans="1:8">
      <c r="A650" s="14"/>
      <c r="B650" s="80" t="s">
        <v>934</v>
      </c>
      <c r="C650" s="80"/>
      <c r="D650" s="80"/>
      <c r="E650" s="80"/>
      <c r="F650" s="80"/>
      <c r="G650" s="14"/>
      <c r="H650" s="14"/>
    </row>
    <row r="651" spans="1:8">
      <c r="A651" s="14"/>
      <c r="B651" s="80" t="s">
        <v>933</v>
      </c>
      <c r="C651" s="80"/>
      <c r="D651" s="80"/>
      <c r="E651" s="80"/>
      <c r="F651" s="80"/>
      <c r="G651" s="14"/>
      <c r="H651" s="14"/>
    </row>
    <row r="747" ht="15" customHeight="1"/>
    <row r="748" ht="15" customHeight="1"/>
    <row r="749" ht="15" customHeight="1"/>
    <row r="750" ht="15" customHeight="1"/>
    <row r="751" ht="15" customHeight="1"/>
    <row r="752" ht="15" customHeight="1"/>
    <row r="753" ht="15" customHeight="1"/>
    <row r="754" ht="15" customHeight="1"/>
    <row r="755" ht="15" customHeight="1"/>
    <row r="756" ht="15" customHeight="1"/>
    <row r="757" ht="15" customHeight="1"/>
    <row r="758" ht="15" customHeight="1"/>
    <row r="759" ht="15" customHeight="1"/>
    <row r="760" ht="15" customHeight="1"/>
    <row r="761" ht="15" customHeight="1"/>
    <row r="762" ht="15" customHeight="1"/>
    <row r="763" ht="15" customHeight="1"/>
    <row r="764" ht="15" customHeight="1"/>
    <row r="765" ht="15" customHeight="1"/>
    <row r="766" ht="15" customHeight="1"/>
    <row r="767" ht="15" customHeight="1"/>
    <row r="768" ht="15" customHeight="1"/>
    <row r="769" ht="15" customHeight="1"/>
    <row r="770" ht="15" customHeight="1"/>
    <row r="771" ht="15" customHeight="1"/>
    <row r="772" ht="15" customHeight="1"/>
    <row r="773" ht="15" customHeight="1"/>
    <row r="774" ht="15" customHeight="1"/>
    <row r="775" ht="15" customHeight="1"/>
    <row r="776" ht="15" customHeight="1"/>
    <row r="777" ht="15" customHeight="1"/>
    <row r="778" ht="15" customHeight="1"/>
    <row r="779" ht="15" customHeight="1"/>
    <row r="780" ht="15" customHeight="1"/>
    <row r="781" ht="15" customHeight="1"/>
    <row r="782" ht="15" customHeight="1"/>
    <row r="783" ht="15" customHeight="1"/>
    <row r="784" ht="15" customHeight="1"/>
    <row r="785" ht="15" customHeight="1"/>
    <row r="786" ht="15" customHeight="1"/>
    <row r="787" ht="15" customHeight="1"/>
    <row r="788" ht="15" customHeight="1"/>
    <row r="789" ht="15" customHeight="1"/>
    <row r="790" ht="15" customHeight="1"/>
    <row r="791" ht="15" customHeight="1"/>
    <row r="792" ht="15" customHeight="1"/>
    <row r="793" ht="15" customHeight="1"/>
    <row r="794" ht="15" customHeight="1"/>
    <row r="795" ht="15" customHeight="1"/>
    <row r="796" ht="15" customHeight="1"/>
    <row r="797" ht="15" customHeight="1"/>
    <row r="798" ht="15" customHeight="1"/>
    <row r="799" ht="15" customHeight="1"/>
    <row r="800" ht="15" customHeight="1"/>
    <row r="801" ht="15" customHeight="1"/>
    <row r="802" ht="15" customHeight="1"/>
  </sheetData>
  <mergeCells count="74">
    <mergeCell ref="B649:F649"/>
    <mergeCell ref="B650:F650"/>
    <mergeCell ref="B651:F651"/>
    <mergeCell ref="A350:H350"/>
    <mergeCell ref="A354:H354"/>
    <mergeCell ref="A357:H357"/>
    <mergeCell ref="A368:H368"/>
    <mergeCell ref="A370:H370"/>
    <mergeCell ref="A381:H381"/>
    <mergeCell ref="A390:H390"/>
    <mergeCell ref="A395:H395"/>
    <mergeCell ref="A404:H404"/>
    <mergeCell ref="A477:H477"/>
    <mergeCell ref="A483:H483"/>
    <mergeCell ref="A491:H491"/>
    <mergeCell ref="A641:H641"/>
    <mergeCell ref="A325:H325"/>
    <mergeCell ref="A333:H333"/>
    <mergeCell ref="A336:H336"/>
    <mergeCell ref="A345:H345"/>
    <mergeCell ref="A348:H348"/>
    <mergeCell ref="A347:H347"/>
    <mergeCell ref="A239:H239"/>
    <mergeCell ref="A258:H258"/>
    <mergeCell ref="A265:H265"/>
    <mergeCell ref="A274:H274"/>
    <mergeCell ref="A300:H300"/>
    <mergeCell ref="A179:H179"/>
    <mergeCell ref="A632:H632"/>
    <mergeCell ref="A637:H637"/>
    <mergeCell ref="A476:H476"/>
    <mergeCell ref="A504:H504"/>
    <mergeCell ref="A548:H548"/>
    <mergeCell ref="A498:H498"/>
    <mergeCell ref="A549:H549"/>
    <mergeCell ref="A565:H565"/>
    <mergeCell ref="A572:H572"/>
    <mergeCell ref="A585:H585"/>
    <mergeCell ref="A621:H621"/>
    <mergeCell ref="A627:H627"/>
    <mergeCell ref="A208:H208"/>
    <mergeCell ref="A210:H210"/>
    <mergeCell ref="A219:H219"/>
    <mergeCell ref="A1:B4"/>
    <mergeCell ref="C1:H4"/>
    <mergeCell ref="A55:H55"/>
    <mergeCell ref="A62:H62"/>
    <mergeCell ref="A204:H204"/>
    <mergeCell ref="A184:H184"/>
    <mergeCell ref="A183:H183"/>
    <mergeCell ref="A192:H192"/>
    <mergeCell ref="A197:H197"/>
    <mergeCell ref="A201:H201"/>
    <mergeCell ref="A133:H133"/>
    <mergeCell ref="A147:H147"/>
    <mergeCell ref="A11:H11"/>
    <mergeCell ref="A155:H155"/>
    <mergeCell ref="A158:H158"/>
    <mergeCell ref="A162:H162"/>
    <mergeCell ref="A97:H97"/>
    <mergeCell ref="A107:H107"/>
    <mergeCell ref="A113:H113"/>
    <mergeCell ref="A128:H128"/>
    <mergeCell ref="A6:H6"/>
    <mergeCell ref="A67:H67"/>
    <mergeCell ref="A69:H69"/>
    <mergeCell ref="A71:H71"/>
    <mergeCell ref="A81:H81"/>
    <mergeCell ref="A94:H94"/>
    <mergeCell ref="A640:F640"/>
    <mergeCell ref="G640:H640"/>
    <mergeCell ref="G639:H639"/>
    <mergeCell ref="A639:F639"/>
    <mergeCell ref="B644:F644"/>
  </mergeCells>
  <pageMargins left="0.511811024" right="0.511811024" top="0.78740157499999996" bottom="0.78740157499999996" header="0.31496062000000002" footer="0.31496062000000002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dir-geral</dc:creator>
  <cp:lastModifiedBy>dir-geral</cp:lastModifiedBy>
  <cp:lastPrinted>2017-09-26T20:40:14Z</cp:lastPrinted>
  <dcterms:created xsi:type="dcterms:W3CDTF">2017-09-20T16:23:01Z</dcterms:created>
  <dcterms:modified xsi:type="dcterms:W3CDTF">2017-09-27T17:39:15Z</dcterms:modified>
</cp:coreProperties>
</file>